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05" windowWidth="24600" windowHeight="8400" activeTab="0"/>
  </bookViews>
  <sheets>
    <sheet name="A3" sheetId="1" r:id="rId1"/>
  </sheets>
  <definedNames>
    <definedName name="_xlnm.Print_Area" localSheetId="0">'A3'!$A$1:$Q$145</definedName>
    <definedName name="_xlnm.Print_Titles" localSheetId="0">'A3'!$1:$10</definedName>
  </definedNames>
  <calcPr fullCalcOnLoad="1"/>
</workbook>
</file>

<file path=xl/sharedStrings.xml><?xml version="1.0" encoding="utf-8"?>
<sst xmlns="http://schemas.openxmlformats.org/spreadsheetml/2006/main" count="407" uniqueCount="191">
  <si>
    <t>編製機關</t>
  </si>
  <si>
    <t>地區別</t>
  </si>
  <si>
    <t xml:space="preserve"> </t>
  </si>
  <si>
    <t>公開類</t>
  </si>
  <si>
    <t>年報</t>
  </si>
  <si>
    <r>
      <t>表　　號</t>
    </r>
  </si>
  <si>
    <t xml:space="preserve"> 1152－02－02</t>
  </si>
  <si>
    <t>單位:萬立方公尺</t>
  </si>
  <si>
    <t>期初存水量</t>
  </si>
  <si>
    <t>進水量</t>
  </si>
  <si>
    <t>發電水量</t>
  </si>
  <si>
    <t>各標的用水量</t>
  </si>
  <si>
    <t>損耗水量</t>
  </si>
  <si>
    <t>年底水庫水量</t>
  </si>
  <si>
    <t>總計</t>
  </si>
  <si>
    <t>農業用水</t>
  </si>
  <si>
    <t>生活用水</t>
  </si>
  <si>
    <t>工業用水</t>
  </si>
  <si>
    <t>淤積增減量</t>
  </si>
  <si>
    <t>水位(EL)</t>
  </si>
  <si>
    <t>放流</t>
  </si>
  <si>
    <t>回流</t>
  </si>
  <si>
    <t>資料來源：本署所屬北、中、南區水資源局及台灣電力股份有限公司、台灣糖業股份有限公司、台</t>
  </si>
  <si>
    <t xml:space="preserve">         2.各填報單位於次年3月底前將資料報送本署，由本署於次年4月底前完成彙編。         </t>
  </si>
  <si>
    <t xml:space="preserve">          4.計量單位均至少取至小數點後1位數，但「水位」請取至小數點後2位數。         </t>
  </si>
  <si>
    <t xml:space="preserve">          5.本表各標的之用水量除需水量外並含輸水損失。</t>
  </si>
  <si>
    <t xml:space="preserve">         6.「月別」欄本署免填。</t>
  </si>
  <si>
    <t>(公尺)</t>
  </si>
  <si>
    <t>主辦統計人員</t>
  </si>
  <si>
    <t>經濟部水利署</t>
  </si>
  <si>
    <t>業務主管人員</t>
  </si>
  <si>
    <t>機關首長</t>
  </si>
  <si>
    <t>洩洪量</t>
  </si>
  <si>
    <r>
      <t>次年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月底前編報</t>
    </r>
  </si>
  <si>
    <t>其他放流量</t>
  </si>
  <si>
    <t>期末存水量</t>
  </si>
  <si>
    <r>
      <t xml:space="preserve">                    </t>
    </r>
    <r>
      <rPr>
        <sz val="11"/>
        <color indexed="8"/>
        <rFont val="標楷體"/>
        <family val="4"/>
      </rPr>
      <t xml:space="preserve">灣自來水股份有限公司、臺北自來水事業處、金門縣政府、連江縣政府、臺北翡翠水庫          </t>
    </r>
  </si>
  <si>
    <r>
      <t xml:space="preserve">                    </t>
    </r>
    <r>
      <rPr>
        <sz val="11"/>
        <color indexed="8"/>
        <rFont val="標楷體"/>
        <family val="4"/>
      </rPr>
      <t xml:space="preserve">管理局、高雄市政府、苗栗、南投、嘉南、屏東農田水利會等經公告之水庫管理單位。       </t>
    </r>
  </si>
  <si>
    <r>
      <t>填表說明：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本表由本署主計室編製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式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份，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份送本署水源經營組，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份自存，並公布於本署網站。</t>
    </r>
  </si>
  <si>
    <t>水庫
名稱</t>
  </si>
  <si>
    <t xml:space="preserve">         3.期末存水量=期初存水量+進水量-發電水量放流+發電水量回流-生活及農工業用水量</t>
  </si>
  <si>
    <r>
      <t>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表</t>
    </r>
  </si>
  <si>
    <t>臺灣北區合計</t>
  </si>
  <si>
    <t>新山水庫</t>
  </si>
  <si>
    <t>西勢水庫</t>
  </si>
  <si>
    <t>阿玉壩</t>
  </si>
  <si>
    <t>羅好壩</t>
  </si>
  <si>
    <t>桂山壩</t>
  </si>
  <si>
    <t>粗坑壩</t>
  </si>
  <si>
    <t>直潭壩</t>
  </si>
  <si>
    <t>青潭堰</t>
  </si>
  <si>
    <t>石門水庫</t>
  </si>
  <si>
    <t>鳶山堰</t>
  </si>
  <si>
    <t>寶山水庫</t>
  </si>
  <si>
    <t>寶山第二水庫</t>
  </si>
  <si>
    <t>隆恩堰</t>
  </si>
  <si>
    <t>臺灣中區合計</t>
  </si>
  <si>
    <t>大埔水庫</t>
  </si>
  <si>
    <t>永和山水庫</t>
  </si>
  <si>
    <t>明德水庫</t>
  </si>
  <si>
    <t>鯉魚潭水庫</t>
  </si>
  <si>
    <t>石岡壩</t>
  </si>
  <si>
    <t>武界壩</t>
  </si>
  <si>
    <t>銃櫃壩</t>
  </si>
  <si>
    <t>頭社水庫</t>
  </si>
  <si>
    <t>集集攔河堰</t>
  </si>
  <si>
    <t>臺灣南區合計</t>
  </si>
  <si>
    <t>內埔子水庫</t>
  </si>
  <si>
    <t>仁義潭水庫</t>
  </si>
  <si>
    <t>南化水庫</t>
  </si>
  <si>
    <t>虎頭埤水庫</t>
  </si>
  <si>
    <t>阿公店水庫</t>
  </si>
  <si>
    <t>觀音湖水庫</t>
  </si>
  <si>
    <t>鳳山水庫</t>
  </si>
  <si>
    <t>澄清湖水庫</t>
  </si>
  <si>
    <t>高屏溪攔河堰</t>
  </si>
  <si>
    <t>牡丹水庫</t>
  </si>
  <si>
    <t>白河水庫</t>
  </si>
  <si>
    <t>尖山埤水庫</t>
  </si>
  <si>
    <t>德元埤水庫</t>
  </si>
  <si>
    <t>烏山頭水庫</t>
  </si>
  <si>
    <t>甲仙攔河堰</t>
  </si>
  <si>
    <t>鏡面水庫</t>
  </si>
  <si>
    <t>玉峰堰</t>
  </si>
  <si>
    <t>鹽水埤水庫</t>
  </si>
  <si>
    <t>龍鑾潭水庫</t>
  </si>
  <si>
    <t>臺灣東區合計</t>
  </si>
  <si>
    <t>南溪壩</t>
  </si>
  <si>
    <t>溪畔壩</t>
  </si>
  <si>
    <t>龍溪壩</t>
  </si>
  <si>
    <t>木瓜壩</t>
  </si>
  <si>
    <t>水簾壩</t>
  </si>
  <si>
    <t>酬勤水庫</t>
  </si>
  <si>
    <t xml:space="preserve"> 臺灣離島地區合計</t>
  </si>
  <si>
    <t xml:space="preserve">    澎湖地區計</t>
  </si>
  <si>
    <t>赤崁地下水庫</t>
  </si>
  <si>
    <t>成功水庫</t>
  </si>
  <si>
    <t>興仁水庫</t>
  </si>
  <si>
    <t>東衛水庫</t>
  </si>
  <si>
    <t>小池水庫</t>
  </si>
  <si>
    <t>西安水庫</t>
  </si>
  <si>
    <t>七美水庫</t>
  </si>
  <si>
    <t xml:space="preserve">    金門地區計</t>
  </si>
  <si>
    <t>金沙水庫</t>
  </si>
  <si>
    <t xml:space="preserve">    連江地區計</t>
  </si>
  <si>
    <t>東湧水庫</t>
  </si>
  <si>
    <t>中正湖水庫</t>
  </si>
  <si>
    <t>青山壩</t>
  </si>
  <si>
    <t xml:space="preserve">            而汛期間則反推算烏山頭水庫集水區進水量。    </t>
  </si>
  <si>
    <t>日月潭水庫</t>
  </si>
  <si>
    <t>明潭下池水庫</t>
  </si>
  <si>
    <t>明湖下池水庫</t>
  </si>
  <si>
    <t>德基水庫</t>
  </si>
  <si>
    <t>谷關水庫</t>
  </si>
  <si>
    <t>天輪壩</t>
  </si>
  <si>
    <t>羅東攔河堰</t>
  </si>
  <si>
    <t>馬鞍壩</t>
  </si>
  <si>
    <t>霧社水庫</t>
  </si>
  <si>
    <t>士林攔河堰</t>
  </si>
  <si>
    <t>曾文水庫</t>
  </si>
  <si>
    <t>鹿寮溪水庫</t>
  </si>
  <si>
    <t>蘭潭水庫</t>
  </si>
  <si>
    <t>板里水庫</t>
  </si>
  <si>
    <t>翡翠水庫</t>
  </si>
  <si>
    <t>邱桂山水庫</t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</si>
  <si>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上壩</t>
    </r>
    <r>
      <rPr>
        <sz val="11"/>
        <rFont val="Times New Roman"/>
        <family val="1"/>
      </rPr>
      <t>)</t>
    </r>
  </si>
  <si>
    <r>
      <t>儲水沃水庫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下壩</t>
    </r>
    <r>
      <rPr>
        <sz val="11"/>
        <rFont val="Times New Roman"/>
        <family val="1"/>
      </rPr>
      <t>)</t>
    </r>
  </si>
  <si>
    <t>津沙一號水庫</t>
  </si>
  <si>
    <t>津沙水庫</t>
  </si>
  <si>
    <t>勝利水庫</t>
  </si>
  <si>
    <t>后沃水庫</t>
  </si>
  <si>
    <t>劍潭水庫</t>
  </si>
  <si>
    <t>榮華壩</t>
  </si>
  <si>
    <t>榮湖水庫</t>
  </si>
  <si>
    <t>田浦水庫</t>
  </si>
  <si>
    <t>擎天水庫</t>
  </si>
  <si>
    <t>山西水庫</t>
  </si>
  <si>
    <t>太湖水庫</t>
  </si>
  <si>
    <t>陽明湖水庫</t>
  </si>
  <si>
    <t>瓊林水庫</t>
  </si>
  <si>
    <t>蘭湖水庫</t>
  </si>
  <si>
    <t>西湖水庫</t>
  </si>
  <si>
    <t>蓮湖水庫</t>
  </si>
  <si>
    <t>菱湖水庫</t>
  </si>
  <si>
    <t>金湖水庫</t>
  </si>
  <si>
    <t>附    註：1.表內水庫資料為「...」，係川流式取水未蓄水。</t>
  </si>
  <si>
    <t xml:space="preserve">   連江南竿鄉小計</t>
  </si>
  <si>
    <t xml:space="preserve">          -其他放流量-洩洪量-損耗水量。但依水位線換算之庫容量扣除淤積量應相當於期末存水量。</t>
  </si>
  <si>
    <t>湖山水庫</t>
  </si>
  <si>
    <t>…</t>
  </si>
  <si>
    <t>…</t>
  </si>
  <si>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標楷體"/>
        <family val="4"/>
      </rPr>
      <t>總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計</t>
    </r>
  </si>
  <si>
    <t>v</t>
  </si>
  <si>
    <t>v</t>
  </si>
  <si>
    <t>v</t>
  </si>
  <si>
    <t>105年key17.6</t>
  </si>
  <si>
    <t>註年底水庫清淤放空</t>
  </si>
  <si>
    <t>v</t>
  </si>
  <si>
    <t>v</t>
  </si>
  <si>
    <r>
      <rPr>
        <sz val="10"/>
        <color indexed="8"/>
        <rFont val="標楷體"/>
        <family val="4"/>
      </rPr>
      <t>審核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</si>
  <si>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</si>
  <si>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</si>
  <si>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5</t>
    </r>
  </si>
  <si>
    <t xml:space="preserve">    中華民國106年</t>
  </si>
  <si>
    <t>4/10call台電 依水位換算之存水量故與公式不符。</t>
  </si>
  <si>
    <t xml:space="preserve">         2.石門水庫部分水量放流至後池，由後池及水庫供應各標的用水。</t>
  </si>
  <si>
    <t xml:space="preserve">         3.隆恩堰部分資料為「...」，係因與寶山水庫及永和山水庫聯合運用。</t>
  </si>
  <si>
    <t xml:space="preserve">         4.馬鞍壩因清淤工程，南溪壩因排洪，故年底水庫放空。</t>
  </si>
  <si>
    <t xml:space="preserve">         5.銃櫃壩與日月潭聯合運用，部分資料為「...」。</t>
  </si>
  <si>
    <t xml:space="preserve">         6.損耗水量顯示負值：烏山頭水庫因入流量，主要由東口堰引取曾文水庫排放水，表列損耗水量之計算，係以東口取水量為基準 ，反推算結果，枯旱期間之耗損水量，包括水庫蒸發量及營運損失量，</t>
  </si>
  <si>
    <t xml:space="preserve">         7.甲仙攔河堰部分資料為「...」，係因引水至南化水庫聯合運用。</t>
  </si>
  <si>
    <t xml:space="preserve">         8.高屏溪攔河堰部分資料為「...」，係因與澄清湖水庫聯合運用。</t>
  </si>
  <si>
    <t xml:space="preserve">         9.金門地區各湖庫給水供應係統合運用，並有地下水加入運用之情形。</t>
  </si>
  <si>
    <t xml:space="preserve">         10.連江縣地區（東湧水庫、板里水庫、勝利水庫、儲水沃水庫、津沙水庫、津沙一號水庫、邱桂山水庫、后沃水庫）各水庫因無法取得個別資料且給水供應係統合運用，僅以合計數表達 。</t>
  </si>
  <si>
    <t xml:space="preserve">         11.總計欄與細數和不一致，係因四捨五入之故。</t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</si>
  <si>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2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</si>
  <si>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</si>
  <si>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3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</si>
  <si>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4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</si>
  <si>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4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</si>
  <si>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6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</si>
  <si>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7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</si>
  <si>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7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</si>
  <si>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8</t>
    </r>
  </si>
  <si>
    <r>
      <rPr>
        <sz val="10"/>
        <rFont val="標楷體"/>
        <family val="4"/>
      </rP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8</t>
    </r>
  </si>
  <si>
    <r>
      <t>註</t>
    </r>
    <r>
      <rPr>
        <sz val="10"/>
        <rFont val="Times New Roman"/>
        <family val="1"/>
      </rPr>
      <t>9</t>
    </r>
  </si>
  <si>
    <r>
      <t>註</t>
    </r>
    <r>
      <rPr>
        <sz val="10"/>
        <rFont val="Times New Roman"/>
        <family val="1"/>
      </rPr>
      <t>10</t>
    </r>
  </si>
  <si>
    <t>中華民國108年4月15日修正</t>
  </si>
  <si>
    <t>烏溝蓄水塘</t>
  </si>
  <si>
    <r>
      <t>修正說明：</t>
    </r>
    <r>
      <rPr>
        <sz val="11"/>
        <color indexed="8"/>
        <rFont val="標楷體"/>
        <family val="4"/>
      </rPr>
      <t>台灣自來水公司修正鳳山水庫、赤崁地下水庫、小池水庫及烏溝蓄水塘之水庫營運資料。</t>
    </r>
  </si>
  <si>
    <t xml:space="preserve"> 水庫營運概況(修正表)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</si>
</sst>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_-* #,##0.0_-;\-* #,##0.0_-;_-* &quot;-&quot;?_-;_-@_-"/>
    <numFmt numFmtId="186" formatCode="#,##0.0_ "/>
    <numFmt numFmtId="187" formatCode="_-* #,##0.000000_-;\-* #,##0.000000_-;_-* &quot;-&quot;??????_-;_-@_-"/>
    <numFmt numFmtId="188" formatCode="_-* #,##0.0000000000_-;\-* #,##0.0000000000_-;_-* &quot;-&quot;??????????_-;_-@_-"/>
    <numFmt numFmtId="189" formatCode="_-* #,##0.0_-;\-* #,##0.0_-;_-* &quot;-&quot;??_-;_-@_-"/>
    <numFmt numFmtId="190" formatCode="0.0"/>
    <numFmt numFmtId="191" formatCode="0.0_);[Red]\(0.0\)"/>
    <numFmt numFmtId="192" formatCode="_-* #,##0.00_-;\-* #,##0.00_-;_-* &quot;-&quot;?_-;_-@_-"/>
    <numFmt numFmtId="193" formatCode="_-* #,##0_-;\-* #,##0_-;_-* &quot;-&quot;??_-;_-@_-"/>
    <numFmt numFmtId="194" formatCode="0_);[Red]\(0\)"/>
    <numFmt numFmtId="195" formatCode="_-* #,##0.000_-;\-* #,##0.000_-;_-* &quot;-&quot;?_-;_-@_-"/>
    <numFmt numFmtId="196" formatCode="_-* #,##0.0000_-;\-* #,##0.0000_-;_-* &quot;-&quot;?_-;_-@_-"/>
    <numFmt numFmtId="197" formatCode="_-* #,##0_-;\-* #,##0_-;_-* &quot;-&quot;?_-;_-@_-"/>
    <numFmt numFmtId="198" formatCode="m&quot;月&quot;d&quot;日&quot;"/>
  </numFmts>
  <fonts count="87">
    <font>
      <sz val="12"/>
      <name val="新細明體"/>
      <family val="1"/>
    </font>
    <font>
      <sz val="10"/>
      <name val="Helv"/>
      <family val="2"/>
    </font>
    <font>
      <u val="single"/>
      <sz val="10.8"/>
      <color indexed="36"/>
      <name val="新細明體"/>
      <family val="1"/>
    </font>
    <font>
      <u val="single"/>
      <sz val="10.8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.5"/>
      <name val="標楷體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sz val="11"/>
      <name val="Arial Unicode MS"/>
      <family val="2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全真楷書"/>
      <family val="3"/>
    </font>
    <font>
      <sz val="11"/>
      <color indexed="8"/>
      <name val="全真楷書"/>
      <family val="3"/>
    </font>
    <font>
      <b/>
      <sz val="11"/>
      <color indexed="8"/>
      <name val="標楷體"/>
      <family val="4"/>
    </font>
    <font>
      <sz val="11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8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sz val="11"/>
      <color theme="1"/>
      <name val="Times New Roman"/>
      <family val="1"/>
    </font>
    <font>
      <sz val="10"/>
      <color theme="1"/>
      <name val="全真楷書"/>
      <family val="3"/>
    </font>
    <font>
      <sz val="11"/>
      <color theme="1"/>
      <name val="全真楷書"/>
      <family val="3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3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0" tint="-0.4999699890613556"/>
      <name val="Times New Roman"/>
      <family val="1"/>
    </font>
    <font>
      <b/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1" fontId="69" fillId="0" borderId="0" xfId="0" applyNumberFormat="1" applyFont="1" applyFill="1" applyBorder="1" applyAlignment="1">
      <alignment/>
    </xf>
    <xf numFmtId="41" fontId="69" fillId="0" borderId="0" xfId="0" applyNumberFormat="1" applyFont="1" applyFill="1" applyAlignment="1">
      <alignment/>
    </xf>
    <xf numFmtId="41" fontId="69" fillId="0" borderId="10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3" fontId="70" fillId="0" borderId="10" xfId="35" applyNumberFormat="1" applyFont="1" applyFill="1" applyBorder="1" applyAlignment="1">
      <alignment horizontal="right"/>
    </xf>
    <xf numFmtId="43" fontId="71" fillId="0" borderId="10" xfId="35" applyNumberFormat="1" applyFont="1" applyFill="1" applyBorder="1" applyAlignment="1">
      <alignment horizontal="right"/>
    </xf>
    <xf numFmtId="43" fontId="70" fillId="0" borderId="10" xfId="0" applyNumberFormat="1" applyFont="1" applyFill="1" applyBorder="1" applyAlignment="1">
      <alignment horizontal="right"/>
    </xf>
    <xf numFmtId="49" fontId="72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41" fontId="70" fillId="0" borderId="10" xfId="0" applyNumberFormat="1" applyFont="1" applyFill="1" applyBorder="1" applyAlignment="1">
      <alignment/>
    </xf>
    <xf numFmtId="41" fontId="70" fillId="0" borderId="0" xfId="0" applyNumberFormat="1" applyFont="1" applyFill="1" applyBorder="1" applyAlignment="1">
      <alignment/>
    </xf>
    <xf numFmtId="41" fontId="70" fillId="0" borderId="10" xfId="0" applyNumberFormat="1" applyFont="1" applyFill="1" applyBorder="1" applyAlignment="1">
      <alignment horizontal="centerContinuous"/>
    </xf>
    <xf numFmtId="181" fontId="72" fillId="0" borderId="0" xfId="0" applyNumberFormat="1" applyFont="1" applyFill="1" applyBorder="1" applyAlignment="1">
      <alignment horizontal="center" vertical="center"/>
    </xf>
    <xf numFmtId="181" fontId="70" fillId="0" borderId="0" xfId="0" applyNumberFormat="1" applyFont="1" applyFill="1" applyBorder="1" applyAlignment="1">
      <alignment horizontal="right"/>
    </xf>
    <xf numFmtId="181" fontId="70" fillId="0" borderId="10" xfId="0" applyNumberFormat="1" applyFont="1" applyFill="1" applyBorder="1" applyAlignment="1">
      <alignment horizontal="right"/>
    </xf>
    <xf numFmtId="181" fontId="70" fillId="0" borderId="10" xfId="0" applyNumberFormat="1" applyFont="1" applyFill="1" applyBorder="1" applyAlignment="1">
      <alignment horizontal="centerContinuous"/>
    </xf>
    <xf numFmtId="181" fontId="70" fillId="0" borderId="12" xfId="0" applyNumberFormat="1" applyFont="1" applyFill="1" applyBorder="1" applyAlignment="1">
      <alignment horizontal="center" vertical="center" wrapText="1"/>
    </xf>
    <xf numFmtId="181" fontId="70" fillId="0" borderId="13" xfId="0" applyNumberFormat="1" applyFont="1" applyFill="1" applyBorder="1" applyAlignment="1">
      <alignment horizontal="center" vertical="top" wrapText="1"/>
    </xf>
    <xf numFmtId="181" fontId="70" fillId="0" borderId="10" xfId="35" applyNumberFormat="1" applyFont="1" applyFill="1" applyBorder="1" applyAlignment="1">
      <alignment horizontal="right"/>
    </xf>
    <xf numFmtId="186" fontId="72" fillId="0" borderId="0" xfId="0" applyNumberFormat="1" applyFont="1" applyFill="1" applyBorder="1" applyAlignment="1">
      <alignment horizontal="center" vertical="center"/>
    </xf>
    <xf numFmtId="186" fontId="69" fillId="0" borderId="10" xfId="0" applyNumberFormat="1" applyFont="1" applyFill="1" applyBorder="1" applyAlignment="1">
      <alignment horizontal="centerContinuous"/>
    </xf>
    <xf numFmtId="186" fontId="70" fillId="0" borderId="10" xfId="35" applyNumberFormat="1" applyFont="1" applyFill="1" applyBorder="1" applyAlignment="1">
      <alignment horizontal="right"/>
    </xf>
    <xf numFmtId="11" fontId="13" fillId="0" borderId="0" xfId="0" applyNumberFormat="1" applyFont="1" applyFill="1" applyBorder="1" applyAlignment="1">
      <alignment horizontal="left"/>
    </xf>
    <xf numFmtId="185" fontId="13" fillId="0" borderId="0" xfId="0" applyNumberFormat="1" applyFont="1" applyFill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185" fontId="14" fillId="0" borderId="0" xfId="0" applyNumberFormat="1" applyFont="1" applyFill="1" applyBorder="1" applyAlignment="1">
      <alignment horizontal="right" vertical="center"/>
    </xf>
    <xf numFmtId="185" fontId="13" fillId="0" borderId="14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 applyProtection="1">
      <alignment horizontal="distributed" vertical="center"/>
      <protection hidden="1" locked="0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70" fillId="0" borderId="0" xfId="0" applyFont="1" applyFill="1" applyBorder="1" applyAlignment="1" applyProtection="1">
      <alignment horizontal="distributed" vertical="center"/>
      <protection hidden="1" locked="0"/>
    </xf>
    <xf numFmtId="0" fontId="70" fillId="0" borderId="0" xfId="0" applyFont="1" applyFill="1" applyBorder="1" applyAlignment="1" applyProtection="1">
      <alignment horizontal="left" vertical="center"/>
      <protection hidden="1" locked="0"/>
    </xf>
    <xf numFmtId="0" fontId="73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186" fontId="73" fillId="0" borderId="0" xfId="0" applyNumberFormat="1" applyFont="1" applyFill="1" applyBorder="1" applyAlignment="1">
      <alignment/>
    </xf>
    <xf numFmtId="181" fontId="73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/>
    </xf>
    <xf numFmtId="186" fontId="69" fillId="0" borderId="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186" fontId="6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0" fontId="73" fillId="0" borderId="0" xfId="0" applyFont="1" applyFill="1" applyAlignment="1">
      <alignment/>
    </xf>
    <xf numFmtId="0" fontId="69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71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43" fontId="71" fillId="0" borderId="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43" fontId="71" fillId="0" borderId="0" xfId="0" applyNumberFormat="1" applyFont="1" applyFill="1" applyAlignment="1">
      <alignment/>
    </xf>
    <xf numFmtId="0" fontId="71" fillId="0" borderId="0" xfId="0" applyFont="1" applyFill="1" applyAlignment="1">
      <alignment horizontal="right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186" fontId="70" fillId="0" borderId="0" xfId="0" applyNumberFormat="1" applyFont="1" applyFill="1" applyAlignment="1">
      <alignment/>
    </xf>
    <xf numFmtId="181" fontId="71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Alignment="1" applyProtection="1">
      <alignment horizontal="left"/>
      <protection hidden="1" locked="0"/>
    </xf>
    <xf numFmtId="4" fontId="78" fillId="0" borderId="0" xfId="0" applyNumberFormat="1" applyFont="1" applyFill="1" applyAlignment="1" applyProtection="1">
      <alignment/>
      <protection hidden="1" locked="0"/>
    </xf>
    <xf numFmtId="0" fontId="71" fillId="0" borderId="0" xfId="0" applyFont="1" applyFill="1" applyBorder="1" applyAlignment="1">
      <alignment/>
    </xf>
    <xf numFmtId="186" fontId="77" fillId="0" borderId="0" xfId="0" applyNumberFormat="1" applyFont="1" applyFill="1" applyAlignment="1">
      <alignment/>
    </xf>
    <xf numFmtId="181" fontId="77" fillId="0" borderId="0" xfId="0" applyNumberFormat="1" applyFont="1" applyFill="1" applyAlignment="1">
      <alignment/>
    </xf>
    <xf numFmtId="0" fontId="79" fillId="0" borderId="0" xfId="0" applyFont="1" applyFill="1" applyAlignment="1" applyProtection="1">
      <alignment horizontal="left"/>
      <protection hidden="1" locked="0"/>
    </xf>
    <xf numFmtId="43" fontId="70" fillId="0" borderId="0" xfId="0" applyNumberFormat="1" applyFont="1" applyFill="1" applyBorder="1" applyAlignment="1">
      <alignment/>
    </xf>
    <xf numFmtId="4" fontId="79" fillId="0" borderId="0" xfId="0" applyNumberFormat="1" applyFont="1" applyFill="1" applyAlignment="1" applyProtection="1">
      <alignment/>
      <protection hidden="1" locked="0"/>
    </xf>
    <xf numFmtId="0" fontId="70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86" fontId="69" fillId="0" borderId="0" xfId="0" applyNumberFormat="1" applyFont="1" applyFill="1" applyAlignment="1">
      <alignment/>
    </xf>
    <xf numFmtId="181" fontId="69" fillId="0" borderId="0" xfId="0" applyNumberFormat="1" applyFont="1" applyFill="1" applyAlignment="1">
      <alignment/>
    </xf>
    <xf numFmtId="186" fontId="73" fillId="0" borderId="0" xfId="0" applyNumberFormat="1" applyFont="1" applyFill="1" applyAlignment="1">
      <alignment/>
    </xf>
    <xf numFmtId="181" fontId="7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 horizontal="right" vertical="center"/>
    </xf>
    <xf numFmtId="185" fontId="15" fillId="0" borderId="14" xfId="0" applyNumberFormat="1" applyFont="1" applyFill="1" applyBorder="1" applyAlignment="1">
      <alignment horizontal="left" vertical="center" wrapText="1"/>
    </xf>
    <xf numFmtId="185" fontId="12" fillId="0" borderId="17" xfId="0" applyNumberFormat="1" applyFont="1" applyFill="1" applyBorder="1" applyAlignment="1">
      <alignment horizontal="right" vertical="center"/>
    </xf>
    <xf numFmtId="181" fontId="80" fillId="0" borderId="17" xfId="0" applyNumberFormat="1" applyFont="1" applyFill="1" applyBorder="1" applyAlignment="1">
      <alignment horizontal="right" vertical="center"/>
    </xf>
    <xf numFmtId="181" fontId="80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1" fontId="70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vertical="center" wrapText="1"/>
    </xf>
    <xf numFmtId="185" fontId="14" fillId="0" borderId="10" xfId="0" applyNumberFormat="1" applyFont="1" applyFill="1" applyBorder="1" applyAlignment="1">
      <alignment horizontal="right" vertical="center"/>
    </xf>
    <xf numFmtId="181" fontId="14" fillId="0" borderId="10" xfId="0" applyNumberFormat="1" applyFont="1" applyFill="1" applyBorder="1" applyAlignment="1">
      <alignment horizontal="right" vertical="center"/>
    </xf>
    <xf numFmtId="41" fontId="69" fillId="0" borderId="0" xfId="0" applyNumberFormat="1" applyFont="1" applyFill="1" applyBorder="1" applyAlignment="1">
      <alignment horizontal="distributed" vertical="center"/>
    </xf>
    <xf numFmtId="0" fontId="70" fillId="0" borderId="0" xfId="0" applyFont="1" applyFill="1" applyAlignment="1">
      <alignment vertical="center"/>
    </xf>
    <xf numFmtId="0" fontId="70" fillId="0" borderId="10" xfId="0" applyFont="1" applyFill="1" applyBorder="1" applyAlignment="1">
      <alignment vertical="center"/>
    </xf>
    <xf numFmtId="43" fontId="80" fillId="0" borderId="17" xfId="35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left" vertical="center"/>
    </xf>
    <xf numFmtId="185" fontId="14" fillId="0" borderId="0" xfId="0" applyNumberFormat="1" applyFont="1" applyFill="1" applyBorder="1" applyAlignment="1">
      <alignment horizontal="left" vertical="center"/>
    </xf>
    <xf numFmtId="185" fontId="13" fillId="0" borderId="10" xfId="0" applyNumberFormat="1" applyFont="1" applyFill="1" applyBorder="1" applyAlignment="1">
      <alignment horizontal="left" vertical="center"/>
    </xf>
    <xf numFmtId="43" fontId="70" fillId="0" borderId="10" xfId="35" applyNumberFormat="1" applyFont="1" applyFill="1" applyBorder="1" applyAlignment="1">
      <alignment horizontal="center" vertical="center"/>
    </xf>
    <xf numFmtId="43" fontId="71" fillId="0" borderId="0" xfId="0" applyNumberFormat="1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hidden="1" locked="0"/>
    </xf>
    <xf numFmtId="0" fontId="79" fillId="0" borderId="0" xfId="0" applyFont="1" applyFill="1" applyAlignment="1" applyProtection="1">
      <alignment horizontal="center" vertical="center"/>
      <protection hidden="1" locked="0"/>
    </xf>
    <xf numFmtId="0" fontId="69" fillId="0" borderId="0" xfId="0" applyFont="1" applyFill="1" applyAlignment="1">
      <alignment vertical="center"/>
    </xf>
    <xf numFmtId="185" fontId="13" fillId="0" borderId="0" xfId="0" applyNumberFormat="1" applyFont="1" applyFill="1" applyAlignment="1">
      <alignment horizontal="right" vertical="center"/>
    </xf>
    <xf numFmtId="0" fontId="73" fillId="0" borderId="0" xfId="0" applyFont="1" applyFill="1" applyAlignment="1">
      <alignment vertical="center"/>
    </xf>
    <xf numFmtId="185" fontId="19" fillId="0" borderId="0" xfId="0" applyNumberFormat="1" applyFont="1" applyFill="1" applyBorder="1" applyAlignment="1">
      <alignment horizontal="right" vertical="center"/>
    </xf>
    <xf numFmtId="185" fontId="16" fillId="0" borderId="0" xfId="35" applyNumberFormat="1" applyFont="1" applyFill="1" applyBorder="1" applyAlignment="1">
      <alignment vertical="center"/>
    </xf>
    <xf numFmtId="180" fontId="20" fillId="0" borderId="0" xfId="35" applyNumberFormat="1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 wrapText="1"/>
    </xf>
    <xf numFmtId="185" fontId="16" fillId="0" borderId="10" xfId="35" applyNumberFormat="1" applyFont="1" applyFill="1" applyBorder="1" applyAlignment="1">
      <alignment vertical="center"/>
    </xf>
    <xf numFmtId="185" fontId="19" fillId="0" borderId="0" xfId="35" applyNumberFormat="1" applyFont="1" applyFill="1" applyBorder="1" applyAlignment="1">
      <alignment vertical="center"/>
    </xf>
    <xf numFmtId="185" fontId="16" fillId="0" borderId="10" xfId="0" applyNumberFormat="1" applyFont="1" applyFill="1" applyBorder="1" applyAlignment="1">
      <alignment vertical="center" wrapText="1"/>
    </xf>
    <xf numFmtId="0" fontId="81" fillId="0" borderId="18" xfId="0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horizontal="right" vertical="center"/>
    </xf>
    <xf numFmtId="185" fontId="13" fillId="0" borderId="16" xfId="0" applyNumberFormat="1" applyFont="1" applyFill="1" applyBorder="1" applyAlignment="1">
      <alignment horizontal="right" vertical="center"/>
    </xf>
    <xf numFmtId="185" fontId="11" fillId="0" borderId="14" xfId="0" applyNumberFormat="1" applyFont="1" applyFill="1" applyBorder="1" applyAlignment="1">
      <alignment horizontal="fill" vertical="center" wrapText="1"/>
    </xf>
    <xf numFmtId="185" fontId="13" fillId="0" borderId="14" xfId="0" applyNumberFormat="1" applyFont="1" applyFill="1" applyBorder="1" applyAlignment="1">
      <alignment horizontal="left"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horizontal="right"/>
    </xf>
    <xf numFmtId="185" fontId="13" fillId="0" borderId="18" xfId="0" applyNumberFormat="1" applyFont="1" applyFill="1" applyBorder="1" applyAlignment="1">
      <alignment horizontal="right" vertical="center"/>
    </xf>
    <xf numFmtId="185" fontId="13" fillId="0" borderId="17" xfId="0" applyNumberFormat="1" applyFont="1" applyFill="1" applyBorder="1" applyAlignment="1">
      <alignment horizontal="left" vertical="center"/>
    </xf>
    <xf numFmtId="185" fontId="14" fillId="0" borderId="17" xfId="0" applyNumberFormat="1" applyFont="1" applyFill="1" applyBorder="1" applyAlignment="1">
      <alignment horizontal="right" vertical="center"/>
    </xf>
    <xf numFmtId="181" fontId="14" fillId="0" borderId="17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177" fontId="0" fillId="0" borderId="17" xfId="0" applyNumberFormat="1" applyFill="1" applyBorder="1" applyAlignment="1">
      <alignment/>
    </xf>
    <xf numFmtId="185" fontId="16" fillId="0" borderId="17" xfId="35" applyNumberFormat="1" applyFont="1" applyFill="1" applyBorder="1" applyAlignment="1">
      <alignment vertical="center"/>
    </xf>
    <xf numFmtId="185" fontId="11" fillId="0" borderId="18" xfId="0" applyNumberFormat="1" applyFont="1" applyFill="1" applyBorder="1" applyAlignment="1">
      <alignment horizontal="right" vertical="center"/>
    </xf>
    <xf numFmtId="185" fontId="14" fillId="0" borderId="17" xfId="0" applyNumberFormat="1" applyFont="1" applyFill="1" applyBorder="1" applyAlignment="1">
      <alignment horizontal="left" vertical="center"/>
    </xf>
    <xf numFmtId="185" fontId="19" fillId="0" borderId="17" xfId="0" applyNumberFormat="1" applyFont="1" applyFill="1" applyBorder="1" applyAlignment="1">
      <alignment horizontal="right" vertical="center"/>
    </xf>
    <xf numFmtId="181" fontId="70" fillId="0" borderId="17" xfId="0" applyNumberFormat="1" applyFont="1" applyFill="1" applyBorder="1" applyAlignment="1">
      <alignment horizontal="right" vertical="center"/>
    </xf>
    <xf numFmtId="185" fontId="16" fillId="0" borderId="17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85" fontId="82" fillId="0" borderId="0" xfId="0" applyNumberFormat="1" applyFont="1" applyFill="1" applyBorder="1" applyAlignment="1">
      <alignment horizontal="right" vertical="center"/>
    </xf>
    <xf numFmtId="185" fontId="21" fillId="0" borderId="14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1" fontId="70" fillId="0" borderId="0" xfId="0" applyNumberFormat="1" applyFont="1" applyFill="1" applyBorder="1" applyAlignment="1">
      <alignment horizontal="center"/>
    </xf>
    <xf numFmtId="41" fontId="70" fillId="0" borderId="0" xfId="35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92" fontId="0" fillId="0" borderId="0" xfId="0" applyNumberFormat="1" applyFill="1" applyAlignment="1">
      <alignment/>
    </xf>
    <xf numFmtId="192" fontId="0" fillId="0" borderId="10" xfId="0" applyNumberForma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6" fillId="0" borderId="0" xfId="0" applyNumberFormat="1" applyFont="1" applyFill="1" applyBorder="1" applyAlignment="1">
      <alignment/>
    </xf>
    <xf numFmtId="41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 applyProtection="1">
      <alignment horizontal="left" vertical="center"/>
      <protection hidden="1" locked="0"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0" borderId="10" xfId="0" applyFont="1" applyFill="1" applyBorder="1" applyAlignment="1">
      <alignment vertical="center"/>
    </xf>
    <xf numFmtId="184" fontId="83" fillId="0" borderId="17" xfId="35" applyNumberFormat="1" applyFont="1" applyFill="1" applyBorder="1" applyAlignment="1">
      <alignment horizontal="centerContinuous" vertical="center"/>
    </xf>
    <xf numFmtId="180" fontId="16" fillId="0" borderId="0" xfId="35" applyNumberFormat="1" applyFont="1" applyFill="1" applyBorder="1" applyAlignment="1">
      <alignment vertical="center"/>
    </xf>
    <xf numFmtId="180" fontId="84" fillId="0" borderId="0" xfId="35" applyNumberFormat="1" applyFont="1" applyFill="1" applyBorder="1" applyAlignment="1">
      <alignment vertical="center"/>
    </xf>
    <xf numFmtId="180" fontId="16" fillId="0" borderId="10" xfId="35" applyNumberFormat="1" applyFont="1" applyFill="1" applyBorder="1" applyAlignment="1">
      <alignment vertical="center"/>
    </xf>
    <xf numFmtId="180" fontId="16" fillId="0" borderId="17" xfId="35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180" fontId="85" fillId="0" borderId="0" xfId="35" applyNumberFormat="1" applyFont="1" applyFill="1" applyBorder="1" applyAlignment="1">
      <alignment vertical="center"/>
    </xf>
    <xf numFmtId="184" fontId="74" fillId="0" borderId="10" xfId="35" applyNumberFormat="1" applyFont="1" applyFill="1" applyBorder="1" applyAlignment="1">
      <alignment horizontal="centerContinuous" vertical="center"/>
    </xf>
    <xf numFmtId="4" fontId="74" fillId="0" borderId="0" xfId="0" applyNumberFormat="1" applyFont="1" applyFill="1" applyAlignment="1" applyProtection="1">
      <alignment horizontal="left" vertical="center"/>
      <protection hidden="1" locked="0"/>
    </xf>
    <xf numFmtId="185" fontId="16" fillId="0" borderId="0" xfId="0" applyNumberFormat="1" applyFont="1" applyFill="1" applyAlignment="1">
      <alignment horizontal="right" vertical="center"/>
    </xf>
    <xf numFmtId="41" fontId="70" fillId="0" borderId="19" xfId="0" applyNumberFormat="1" applyFont="1" applyFill="1" applyBorder="1" applyAlignment="1">
      <alignment horizontal="center"/>
    </xf>
    <xf numFmtId="41" fontId="70" fillId="0" borderId="20" xfId="0" applyNumberFormat="1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2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0" fillId="0" borderId="19" xfId="0" applyFont="1" applyFill="1" applyBorder="1" applyAlignment="1">
      <alignment horizontal="center"/>
    </xf>
    <xf numFmtId="49" fontId="70" fillId="0" borderId="21" xfId="35" applyNumberFormat="1" applyFont="1" applyFill="1" applyBorder="1" applyAlignment="1">
      <alignment horizontal="center" vertical="center" textRotation="255" wrapText="1"/>
    </xf>
    <xf numFmtId="49" fontId="69" fillId="0" borderId="22" xfId="0" applyNumberFormat="1" applyFont="1" applyFill="1" applyBorder="1" applyAlignment="1">
      <alignment horizontal="center" vertical="center" textRotation="255" wrapText="1"/>
    </xf>
    <xf numFmtId="49" fontId="69" fillId="0" borderId="23" xfId="0" applyNumberFormat="1" applyFont="1" applyFill="1" applyBorder="1" applyAlignment="1">
      <alignment horizontal="center" vertical="center" textRotation="255" wrapText="1"/>
    </xf>
    <xf numFmtId="41" fontId="70" fillId="0" borderId="0" xfId="0" applyNumberFormat="1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 vertical="center"/>
    </xf>
    <xf numFmtId="49" fontId="70" fillId="0" borderId="21" xfId="0" applyNumberFormat="1" applyFont="1" applyFill="1" applyBorder="1" applyAlignment="1">
      <alignment horizontal="center" vertical="top" textRotation="255" wrapText="1"/>
    </xf>
    <xf numFmtId="49" fontId="70" fillId="0" borderId="23" xfId="0" applyNumberFormat="1" applyFont="1" applyFill="1" applyBorder="1" applyAlignment="1">
      <alignment horizontal="center" vertical="top" textRotation="255" wrapText="1"/>
    </xf>
    <xf numFmtId="41" fontId="70" fillId="0" borderId="21" xfId="0" applyNumberFormat="1" applyFont="1" applyFill="1" applyBorder="1" applyAlignment="1">
      <alignment horizontal="center" vertical="center" textRotation="255" wrapText="1"/>
    </xf>
    <xf numFmtId="0" fontId="73" fillId="0" borderId="22" xfId="0" applyFont="1" applyFill="1" applyBorder="1" applyAlignment="1">
      <alignment horizontal="center" vertical="center" textRotation="255" wrapText="1"/>
    </xf>
    <xf numFmtId="0" fontId="73" fillId="0" borderId="23" xfId="0" applyFont="1" applyFill="1" applyBorder="1" applyAlignment="1">
      <alignment horizontal="center" vertical="center" textRotation="255" wrapText="1"/>
    </xf>
    <xf numFmtId="0" fontId="70" fillId="0" borderId="13" xfId="0" applyFont="1" applyFill="1" applyBorder="1" applyAlignment="1" applyProtection="1">
      <alignment horizontal="left" vertical="center"/>
      <protection hidden="1" locked="0"/>
    </xf>
    <xf numFmtId="0" fontId="70" fillId="0" borderId="10" xfId="0" applyFont="1" applyFill="1" applyBorder="1" applyAlignment="1" applyProtection="1">
      <alignment horizontal="left" vertical="center"/>
      <protection hidden="1" locked="0"/>
    </xf>
    <xf numFmtId="41" fontId="70" fillId="0" borderId="13" xfId="0" applyNumberFormat="1" applyFont="1" applyFill="1" applyBorder="1" applyAlignment="1">
      <alignment horizontal="center"/>
    </xf>
    <xf numFmtId="41" fontId="70" fillId="0" borderId="10" xfId="0" applyNumberFormat="1" applyFont="1" applyFill="1" applyBorder="1" applyAlignment="1">
      <alignment horizontal="center"/>
    </xf>
    <xf numFmtId="41" fontId="70" fillId="0" borderId="16" xfId="0" applyNumberFormat="1" applyFont="1" applyFill="1" applyBorder="1" applyAlignment="1">
      <alignment horizontal="center"/>
    </xf>
    <xf numFmtId="49" fontId="70" fillId="0" borderId="21" xfId="35" applyNumberFormat="1" applyFont="1" applyFill="1" applyBorder="1" applyAlignment="1">
      <alignment horizontal="center" vertical="center" wrapText="1"/>
    </xf>
    <xf numFmtId="49" fontId="70" fillId="0" borderId="23" xfId="35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70" fillId="0" borderId="0" xfId="35" applyFont="1" applyFill="1" applyBorder="1" applyAlignment="1">
      <alignment/>
    </xf>
    <xf numFmtId="11" fontId="70" fillId="0" borderId="0" xfId="0" applyNumberFormat="1" applyFont="1" applyFill="1" applyBorder="1" applyAlignment="1">
      <alignment horizontal="left" vertical="center"/>
    </xf>
    <xf numFmtId="2" fontId="70" fillId="0" borderId="0" xfId="0" applyNumberFormat="1" applyFont="1" applyFill="1" applyAlignment="1">
      <alignment vertical="center"/>
    </xf>
    <xf numFmtId="0" fontId="70" fillId="0" borderId="18" xfId="0" applyFont="1" applyFill="1" applyBorder="1" applyAlignment="1" applyProtection="1">
      <alignment horizontal="center" vertical="center" wrapText="1"/>
      <protection hidden="1" locked="0"/>
    </xf>
    <xf numFmtId="0" fontId="70" fillId="0" borderId="14" xfId="0" applyFont="1" applyFill="1" applyBorder="1" applyAlignment="1" applyProtection="1">
      <alignment horizontal="center" vertical="center" wrapText="1"/>
      <protection hidden="1" locked="0"/>
    </xf>
    <xf numFmtId="0" fontId="70" fillId="0" borderId="16" xfId="0" applyFont="1" applyFill="1" applyBorder="1" applyAlignment="1" applyProtection="1">
      <alignment horizontal="center" vertical="center" wrapText="1"/>
      <protection hidden="1" locked="0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18" xfId="0" applyNumberFormat="1" applyFont="1" applyFill="1" applyBorder="1" applyAlignment="1">
      <alignment horizontal="center" vertical="center" wrapText="1"/>
    </xf>
    <xf numFmtId="49" fontId="70" fillId="0" borderId="24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1" fontId="70" fillId="0" borderId="0" xfId="35" applyFont="1" applyFill="1" applyBorder="1" applyAlignment="1">
      <alignment vertical="center"/>
    </xf>
    <xf numFmtId="0" fontId="73" fillId="0" borderId="0" xfId="0" applyFont="1" applyFill="1" applyAlignment="1">
      <alignment horizontal="right"/>
    </xf>
    <xf numFmtId="186" fontId="70" fillId="0" borderId="21" xfId="0" applyNumberFormat="1" applyFont="1" applyFill="1" applyBorder="1" applyAlignment="1">
      <alignment horizontal="center" vertical="top" textRotation="255"/>
    </xf>
    <xf numFmtId="186" fontId="70" fillId="0" borderId="23" xfId="0" applyNumberFormat="1" applyFont="1" applyFill="1" applyBorder="1" applyAlignment="1">
      <alignment horizontal="center" vertical="top" textRotation="255"/>
    </xf>
    <xf numFmtId="11" fontId="77" fillId="0" borderId="0" xfId="0" applyNumberFormat="1" applyFont="1" applyFill="1" applyBorder="1" applyAlignment="1">
      <alignment horizontal="left" vertical="center"/>
    </xf>
    <xf numFmtId="49" fontId="70" fillId="0" borderId="17" xfId="35" applyNumberFormat="1" applyFont="1" applyFill="1" applyBorder="1" applyAlignment="1">
      <alignment horizontal="center" vertical="center" textRotation="255" wrapText="1"/>
    </xf>
    <xf numFmtId="0" fontId="73" fillId="0" borderId="18" xfId="0" applyFont="1" applyFill="1" applyBorder="1" applyAlignment="1">
      <alignment horizontal="center" vertical="center" textRotation="255" wrapText="1"/>
    </xf>
    <xf numFmtId="0" fontId="73" fillId="0" borderId="10" xfId="0" applyFont="1" applyFill="1" applyBorder="1" applyAlignment="1">
      <alignment horizontal="center" vertical="center" textRotation="255" wrapText="1"/>
    </xf>
    <xf numFmtId="0" fontId="73" fillId="0" borderId="16" xfId="0" applyFont="1" applyFill="1" applyBorder="1" applyAlignment="1">
      <alignment horizontal="center" vertical="center" textRotation="255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68</xdr:row>
      <xdr:rowOff>66675</xdr:rowOff>
    </xdr:from>
    <xdr:to>
      <xdr:col>0</xdr:col>
      <xdr:colOff>1647825</xdr:colOff>
      <xdr:row>68</xdr:row>
      <xdr:rowOff>304800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62075" y="214312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1362075</xdr:colOff>
      <xdr:row>83</xdr:row>
      <xdr:rowOff>57150</xdr:rowOff>
    </xdr:from>
    <xdr:to>
      <xdr:col>0</xdr:col>
      <xdr:colOff>1647825</xdr:colOff>
      <xdr:row>83</xdr:row>
      <xdr:rowOff>295275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362075" y="261366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1371600</xdr:colOff>
      <xdr:row>87</xdr:row>
      <xdr:rowOff>57150</xdr:rowOff>
    </xdr:from>
    <xdr:to>
      <xdr:col>0</xdr:col>
      <xdr:colOff>1657350</xdr:colOff>
      <xdr:row>87</xdr:row>
      <xdr:rowOff>295275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1371600" y="273939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1362075</xdr:colOff>
      <xdr:row>89</xdr:row>
      <xdr:rowOff>76200</xdr:rowOff>
    </xdr:from>
    <xdr:to>
      <xdr:col>0</xdr:col>
      <xdr:colOff>1647825</xdr:colOff>
      <xdr:row>89</xdr:row>
      <xdr:rowOff>314325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1362075" y="280416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38100</xdr:colOff>
      <xdr:row>68</xdr:row>
      <xdr:rowOff>38100</xdr:rowOff>
    </xdr:from>
    <xdr:to>
      <xdr:col>13</xdr:col>
      <xdr:colOff>323850</xdr:colOff>
      <xdr:row>68</xdr:row>
      <xdr:rowOff>266700</xdr:rowOff>
    </xdr:to>
    <xdr:sp>
      <xdr:nvSpPr>
        <xdr:cNvPr id="5" name="文字方塊 6"/>
        <xdr:cNvSpPr txBox="1">
          <a:spLocks noChangeArrowheads="1"/>
        </xdr:cNvSpPr>
      </xdr:nvSpPr>
      <xdr:spPr>
        <a:xfrm>
          <a:off x="12153900" y="214026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57150</xdr:colOff>
      <xdr:row>68</xdr:row>
      <xdr:rowOff>47625</xdr:rowOff>
    </xdr:from>
    <xdr:to>
      <xdr:col>14</xdr:col>
      <xdr:colOff>342900</xdr:colOff>
      <xdr:row>68</xdr:row>
      <xdr:rowOff>276225</xdr:rowOff>
    </xdr:to>
    <xdr:sp>
      <xdr:nvSpPr>
        <xdr:cNvPr id="6" name="文字方塊 7"/>
        <xdr:cNvSpPr txBox="1">
          <a:spLocks noChangeArrowheads="1"/>
        </xdr:cNvSpPr>
      </xdr:nvSpPr>
      <xdr:spPr>
        <a:xfrm>
          <a:off x="12925425" y="214122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4</xdr:col>
      <xdr:colOff>152400</xdr:colOff>
      <xdr:row>83</xdr:row>
      <xdr:rowOff>28575</xdr:rowOff>
    </xdr:from>
    <xdr:to>
      <xdr:col>4</xdr:col>
      <xdr:colOff>438150</xdr:colOff>
      <xdr:row>83</xdr:row>
      <xdr:rowOff>257175</xdr:rowOff>
    </xdr:to>
    <xdr:sp>
      <xdr:nvSpPr>
        <xdr:cNvPr id="7" name="文字方塊 8"/>
        <xdr:cNvSpPr txBox="1">
          <a:spLocks noChangeArrowheads="1"/>
        </xdr:cNvSpPr>
      </xdr:nvSpPr>
      <xdr:spPr>
        <a:xfrm>
          <a:off x="4400550" y="26108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7</xdr:col>
      <xdr:colOff>28575</xdr:colOff>
      <xdr:row>83</xdr:row>
      <xdr:rowOff>28575</xdr:rowOff>
    </xdr:from>
    <xdr:to>
      <xdr:col>7</xdr:col>
      <xdr:colOff>314325</xdr:colOff>
      <xdr:row>83</xdr:row>
      <xdr:rowOff>257175</xdr:rowOff>
    </xdr:to>
    <xdr:sp>
      <xdr:nvSpPr>
        <xdr:cNvPr id="8" name="文字方塊 10"/>
        <xdr:cNvSpPr txBox="1">
          <a:spLocks noChangeArrowheads="1"/>
        </xdr:cNvSpPr>
      </xdr:nvSpPr>
      <xdr:spPr>
        <a:xfrm>
          <a:off x="7067550" y="26108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9</xdr:col>
      <xdr:colOff>28575</xdr:colOff>
      <xdr:row>83</xdr:row>
      <xdr:rowOff>28575</xdr:rowOff>
    </xdr:from>
    <xdr:to>
      <xdr:col>9</xdr:col>
      <xdr:colOff>314325</xdr:colOff>
      <xdr:row>83</xdr:row>
      <xdr:rowOff>257175</xdr:rowOff>
    </xdr:to>
    <xdr:sp>
      <xdr:nvSpPr>
        <xdr:cNvPr id="9" name="文字方塊 11"/>
        <xdr:cNvSpPr txBox="1">
          <a:spLocks noChangeArrowheads="1"/>
        </xdr:cNvSpPr>
      </xdr:nvSpPr>
      <xdr:spPr>
        <a:xfrm>
          <a:off x="8724900" y="26108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28575</xdr:colOff>
      <xdr:row>83</xdr:row>
      <xdr:rowOff>28575</xdr:rowOff>
    </xdr:from>
    <xdr:to>
      <xdr:col>13</xdr:col>
      <xdr:colOff>314325</xdr:colOff>
      <xdr:row>83</xdr:row>
      <xdr:rowOff>257175</xdr:rowOff>
    </xdr:to>
    <xdr:sp>
      <xdr:nvSpPr>
        <xdr:cNvPr id="10" name="文字方塊 12"/>
        <xdr:cNvSpPr txBox="1">
          <a:spLocks noChangeArrowheads="1"/>
        </xdr:cNvSpPr>
      </xdr:nvSpPr>
      <xdr:spPr>
        <a:xfrm>
          <a:off x="12144375" y="26108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28575</xdr:colOff>
      <xdr:row>83</xdr:row>
      <xdr:rowOff>28575</xdr:rowOff>
    </xdr:from>
    <xdr:to>
      <xdr:col>14</xdr:col>
      <xdr:colOff>314325</xdr:colOff>
      <xdr:row>83</xdr:row>
      <xdr:rowOff>257175</xdr:rowOff>
    </xdr:to>
    <xdr:sp>
      <xdr:nvSpPr>
        <xdr:cNvPr id="11" name="文字方塊 13"/>
        <xdr:cNvSpPr txBox="1">
          <a:spLocks noChangeArrowheads="1"/>
        </xdr:cNvSpPr>
      </xdr:nvSpPr>
      <xdr:spPr>
        <a:xfrm>
          <a:off x="12896850" y="261080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28575</xdr:colOff>
      <xdr:row>87</xdr:row>
      <xdr:rowOff>28575</xdr:rowOff>
    </xdr:from>
    <xdr:to>
      <xdr:col>13</xdr:col>
      <xdr:colOff>314325</xdr:colOff>
      <xdr:row>87</xdr:row>
      <xdr:rowOff>257175</xdr:rowOff>
    </xdr:to>
    <xdr:sp>
      <xdr:nvSpPr>
        <xdr:cNvPr id="12" name="文字方塊 14"/>
        <xdr:cNvSpPr txBox="1">
          <a:spLocks noChangeArrowheads="1"/>
        </xdr:cNvSpPr>
      </xdr:nvSpPr>
      <xdr:spPr>
        <a:xfrm>
          <a:off x="12144375" y="273653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28575</xdr:colOff>
      <xdr:row>87</xdr:row>
      <xdr:rowOff>28575</xdr:rowOff>
    </xdr:from>
    <xdr:to>
      <xdr:col>14</xdr:col>
      <xdr:colOff>314325</xdr:colOff>
      <xdr:row>87</xdr:row>
      <xdr:rowOff>257175</xdr:rowOff>
    </xdr:to>
    <xdr:sp>
      <xdr:nvSpPr>
        <xdr:cNvPr id="13" name="文字方塊 15"/>
        <xdr:cNvSpPr txBox="1">
          <a:spLocks noChangeArrowheads="1"/>
        </xdr:cNvSpPr>
      </xdr:nvSpPr>
      <xdr:spPr>
        <a:xfrm>
          <a:off x="12896850" y="273653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47625</xdr:colOff>
      <xdr:row>89</xdr:row>
      <xdr:rowOff>9525</xdr:rowOff>
    </xdr:from>
    <xdr:to>
      <xdr:col>13</xdr:col>
      <xdr:colOff>333375</xdr:colOff>
      <xdr:row>89</xdr:row>
      <xdr:rowOff>238125</xdr:rowOff>
    </xdr:to>
    <xdr:sp>
      <xdr:nvSpPr>
        <xdr:cNvPr id="14" name="文字方塊 16"/>
        <xdr:cNvSpPr txBox="1">
          <a:spLocks noChangeArrowheads="1"/>
        </xdr:cNvSpPr>
      </xdr:nvSpPr>
      <xdr:spPr>
        <a:xfrm>
          <a:off x="12163425" y="27974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38100</xdr:colOff>
      <xdr:row>89</xdr:row>
      <xdr:rowOff>19050</xdr:rowOff>
    </xdr:from>
    <xdr:to>
      <xdr:col>14</xdr:col>
      <xdr:colOff>323850</xdr:colOff>
      <xdr:row>89</xdr:row>
      <xdr:rowOff>247650</xdr:rowOff>
    </xdr:to>
    <xdr:sp>
      <xdr:nvSpPr>
        <xdr:cNvPr id="15" name="文字方塊 17"/>
        <xdr:cNvSpPr txBox="1">
          <a:spLocks noChangeArrowheads="1"/>
        </xdr:cNvSpPr>
      </xdr:nvSpPr>
      <xdr:spPr>
        <a:xfrm>
          <a:off x="12906375" y="279844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4</xdr:col>
      <xdr:colOff>142875</xdr:colOff>
      <xdr:row>81</xdr:row>
      <xdr:rowOff>28575</xdr:rowOff>
    </xdr:from>
    <xdr:to>
      <xdr:col>4</xdr:col>
      <xdr:colOff>428625</xdr:colOff>
      <xdr:row>81</xdr:row>
      <xdr:rowOff>257175</xdr:rowOff>
    </xdr:to>
    <xdr:sp>
      <xdr:nvSpPr>
        <xdr:cNvPr id="16" name="文字方塊 18"/>
        <xdr:cNvSpPr txBox="1">
          <a:spLocks noChangeArrowheads="1"/>
        </xdr:cNvSpPr>
      </xdr:nvSpPr>
      <xdr:spPr>
        <a:xfrm>
          <a:off x="4391025" y="25479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7</xdr:col>
      <xdr:colOff>28575</xdr:colOff>
      <xdr:row>81</xdr:row>
      <xdr:rowOff>28575</xdr:rowOff>
    </xdr:from>
    <xdr:to>
      <xdr:col>7</xdr:col>
      <xdr:colOff>314325</xdr:colOff>
      <xdr:row>81</xdr:row>
      <xdr:rowOff>257175</xdr:rowOff>
    </xdr:to>
    <xdr:sp>
      <xdr:nvSpPr>
        <xdr:cNvPr id="17" name="文字方塊 19"/>
        <xdr:cNvSpPr txBox="1">
          <a:spLocks noChangeArrowheads="1"/>
        </xdr:cNvSpPr>
      </xdr:nvSpPr>
      <xdr:spPr>
        <a:xfrm>
          <a:off x="7067550" y="25479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9</xdr:col>
      <xdr:colOff>38100</xdr:colOff>
      <xdr:row>81</xdr:row>
      <xdr:rowOff>28575</xdr:rowOff>
    </xdr:from>
    <xdr:to>
      <xdr:col>9</xdr:col>
      <xdr:colOff>323850</xdr:colOff>
      <xdr:row>81</xdr:row>
      <xdr:rowOff>257175</xdr:rowOff>
    </xdr:to>
    <xdr:sp>
      <xdr:nvSpPr>
        <xdr:cNvPr id="18" name="文字方塊 20"/>
        <xdr:cNvSpPr txBox="1">
          <a:spLocks noChangeArrowheads="1"/>
        </xdr:cNvSpPr>
      </xdr:nvSpPr>
      <xdr:spPr>
        <a:xfrm>
          <a:off x="8734425" y="25479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19050</xdr:colOff>
      <xdr:row>81</xdr:row>
      <xdr:rowOff>28575</xdr:rowOff>
    </xdr:from>
    <xdr:to>
      <xdr:col>13</xdr:col>
      <xdr:colOff>304800</xdr:colOff>
      <xdr:row>81</xdr:row>
      <xdr:rowOff>257175</xdr:rowOff>
    </xdr:to>
    <xdr:sp>
      <xdr:nvSpPr>
        <xdr:cNvPr id="19" name="文字方塊 21"/>
        <xdr:cNvSpPr txBox="1">
          <a:spLocks noChangeArrowheads="1"/>
        </xdr:cNvSpPr>
      </xdr:nvSpPr>
      <xdr:spPr>
        <a:xfrm>
          <a:off x="12134850" y="25479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14</xdr:col>
      <xdr:colOff>314325</xdr:colOff>
      <xdr:row>81</xdr:row>
      <xdr:rowOff>247650</xdr:rowOff>
    </xdr:to>
    <xdr:sp>
      <xdr:nvSpPr>
        <xdr:cNvPr id="20" name="文字方塊 22"/>
        <xdr:cNvSpPr txBox="1">
          <a:spLocks noChangeArrowheads="1"/>
        </xdr:cNvSpPr>
      </xdr:nvSpPr>
      <xdr:spPr>
        <a:xfrm>
          <a:off x="12896850" y="25469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12</xdr:col>
      <xdr:colOff>904875</xdr:colOff>
      <xdr:row>50</xdr:row>
      <xdr:rowOff>28575</xdr:rowOff>
    </xdr:from>
    <xdr:to>
      <xdr:col>13</xdr:col>
      <xdr:colOff>228600</xdr:colOff>
      <xdr:row>50</xdr:row>
      <xdr:rowOff>257175</xdr:rowOff>
    </xdr:to>
    <xdr:sp>
      <xdr:nvSpPr>
        <xdr:cNvPr id="21" name="文字方塊 23"/>
        <xdr:cNvSpPr txBox="1">
          <a:spLocks noChangeArrowheads="1"/>
        </xdr:cNvSpPr>
      </xdr:nvSpPr>
      <xdr:spPr>
        <a:xfrm>
          <a:off x="12058650" y="15735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704850</xdr:colOff>
      <xdr:row>50</xdr:row>
      <xdr:rowOff>38100</xdr:rowOff>
    </xdr:from>
    <xdr:to>
      <xdr:col>14</xdr:col>
      <xdr:colOff>238125</xdr:colOff>
      <xdr:row>50</xdr:row>
      <xdr:rowOff>266700</xdr:rowOff>
    </xdr:to>
    <xdr:sp>
      <xdr:nvSpPr>
        <xdr:cNvPr id="22" name="文字方塊 24"/>
        <xdr:cNvSpPr txBox="1">
          <a:spLocks noChangeArrowheads="1"/>
        </xdr:cNvSpPr>
      </xdr:nvSpPr>
      <xdr:spPr>
        <a:xfrm>
          <a:off x="12820650" y="15744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3</xdr:col>
      <xdr:colOff>781050</xdr:colOff>
      <xdr:row>10</xdr:row>
      <xdr:rowOff>28575</xdr:rowOff>
    </xdr:from>
    <xdr:to>
      <xdr:col>4</xdr:col>
      <xdr:colOff>209550</xdr:colOff>
      <xdr:row>10</xdr:row>
      <xdr:rowOff>257175</xdr:rowOff>
    </xdr:to>
    <xdr:sp>
      <xdr:nvSpPr>
        <xdr:cNvPr id="23" name="文字方塊 25"/>
        <xdr:cNvSpPr txBox="1">
          <a:spLocks noChangeArrowheads="1"/>
        </xdr:cNvSpPr>
      </xdr:nvSpPr>
      <xdr:spPr>
        <a:xfrm>
          <a:off x="4171950" y="3171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752475</xdr:colOff>
      <xdr:row>10</xdr:row>
      <xdr:rowOff>28575</xdr:rowOff>
    </xdr:from>
    <xdr:to>
      <xdr:col>7</xdr:col>
      <xdr:colOff>200025</xdr:colOff>
      <xdr:row>10</xdr:row>
      <xdr:rowOff>257175</xdr:rowOff>
    </xdr:to>
    <xdr:sp>
      <xdr:nvSpPr>
        <xdr:cNvPr id="24" name="文字方塊 26"/>
        <xdr:cNvSpPr txBox="1">
          <a:spLocks noChangeArrowheads="1"/>
        </xdr:cNvSpPr>
      </xdr:nvSpPr>
      <xdr:spPr>
        <a:xfrm>
          <a:off x="6953250" y="3171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8</xdr:col>
      <xdr:colOff>742950</xdr:colOff>
      <xdr:row>10</xdr:row>
      <xdr:rowOff>28575</xdr:rowOff>
    </xdr:from>
    <xdr:to>
      <xdr:col>9</xdr:col>
      <xdr:colOff>219075</xdr:colOff>
      <xdr:row>10</xdr:row>
      <xdr:rowOff>257175</xdr:rowOff>
    </xdr:to>
    <xdr:sp>
      <xdr:nvSpPr>
        <xdr:cNvPr id="25" name="文字方塊 27"/>
        <xdr:cNvSpPr txBox="1">
          <a:spLocks noChangeArrowheads="1"/>
        </xdr:cNvSpPr>
      </xdr:nvSpPr>
      <xdr:spPr>
        <a:xfrm>
          <a:off x="8629650" y="3171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12</xdr:col>
      <xdr:colOff>885825</xdr:colOff>
      <xdr:row>10</xdr:row>
      <xdr:rowOff>38100</xdr:rowOff>
    </xdr:from>
    <xdr:to>
      <xdr:col>13</xdr:col>
      <xdr:colOff>209550</xdr:colOff>
      <xdr:row>10</xdr:row>
      <xdr:rowOff>266700</xdr:rowOff>
    </xdr:to>
    <xdr:sp>
      <xdr:nvSpPr>
        <xdr:cNvPr id="26" name="文字方塊 28"/>
        <xdr:cNvSpPr txBox="1">
          <a:spLocks noChangeArrowheads="1"/>
        </xdr:cNvSpPr>
      </xdr:nvSpPr>
      <xdr:spPr>
        <a:xfrm>
          <a:off x="12039600" y="3181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13</xdr:col>
      <xdr:colOff>695325</xdr:colOff>
      <xdr:row>10</xdr:row>
      <xdr:rowOff>38100</xdr:rowOff>
    </xdr:from>
    <xdr:to>
      <xdr:col>14</xdr:col>
      <xdr:colOff>228600</xdr:colOff>
      <xdr:row>10</xdr:row>
      <xdr:rowOff>266700</xdr:rowOff>
    </xdr:to>
    <xdr:sp>
      <xdr:nvSpPr>
        <xdr:cNvPr id="27" name="文字方塊 29"/>
        <xdr:cNvSpPr txBox="1">
          <a:spLocks noChangeArrowheads="1"/>
        </xdr:cNvSpPr>
      </xdr:nvSpPr>
      <xdr:spPr>
        <a:xfrm>
          <a:off x="12811125" y="3181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SheetLayoutView="90" workbookViewId="0" topLeftCell="A1">
      <selection activeCell="A1" sqref="A1"/>
    </sheetView>
  </sheetViews>
  <sheetFormatPr defaultColWidth="9.00390625" defaultRowHeight="16.5"/>
  <cols>
    <col min="1" max="1" width="21.875" style="50" customWidth="1"/>
    <col min="2" max="2" width="14.75390625" style="105" customWidth="1"/>
    <col min="3" max="3" width="7.875" style="157" customWidth="1"/>
    <col min="4" max="4" width="11.25390625" style="50" customWidth="1"/>
    <col min="5" max="5" width="12.875" style="50" customWidth="1"/>
    <col min="6" max="6" width="12.75390625" style="50" customWidth="1"/>
    <col min="7" max="7" width="11.00390625" style="50" customWidth="1"/>
    <col min="8" max="8" width="11.125" style="50" customWidth="1"/>
    <col min="9" max="9" width="10.625" style="50" customWidth="1"/>
    <col min="10" max="10" width="11.375" style="50" customWidth="1"/>
    <col min="11" max="11" width="10.00390625" style="50" customWidth="1"/>
    <col min="12" max="12" width="10.875" style="50" customWidth="1"/>
    <col min="13" max="13" width="12.625" style="50" customWidth="1"/>
    <col min="14" max="14" width="9.875" style="50" customWidth="1"/>
    <col min="15" max="15" width="11.00390625" style="50" customWidth="1"/>
    <col min="16" max="16" width="6.875" style="76" customWidth="1"/>
    <col min="17" max="17" width="10.00390625" style="77" customWidth="1"/>
    <col min="18" max="18" width="9.00390625" style="32" customWidth="1"/>
    <col min="19" max="19" width="11.625" style="33" hidden="1" customWidth="1"/>
    <col min="20" max="20" width="9.75390625" style="32" hidden="1" customWidth="1"/>
    <col min="21" max="21" width="0" style="32" hidden="1" customWidth="1"/>
    <col min="22" max="22" width="2.25390625" style="32" hidden="1" customWidth="1"/>
    <col min="23" max="23" width="10.00390625" style="150" hidden="1" customWidth="1"/>
    <col min="24" max="24" width="9.625" style="32" hidden="1" customWidth="1"/>
    <col min="25" max="25" width="0" style="32" hidden="1" customWidth="1"/>
    <col min="26" max="16384" width="9.00390625" style="32" customWidth="1"/>
  </cols>
  <sheetData>
    <row r="1" spans="1:17" ht="16.5">
      <c r="A1" s="31" t="s">
        <v>3</v>
      </c>
      <c r="B1" s="92"/>
      <c r="C1" s="154"/>
      <c r="D1" s="2"/>
      <c r="E1" s="2"/>
      <c r="F1" s="2"/>
      <c r="G1" s="2"/>
      <c r="H1" s="2"/>
      <c r="I1" s="2"/>
      <c r="J1" s="2"/>
      <c r="K1" s="169" t="s">
        <v>0</v>
      </c>
      <c r="L1" s="170"/>
      <c r="M1" s="171"/>
      <c r="N1" s="169" t="s">
        <v>29</v>
      </c>
      <c r="O1" s="172"/>
      <c r="P1" s="172"/>
      <c r="Q1" s="173"/>
    </row>
    <row r="2" spans="1:17" ht="16.5">
      <c r="A2" s="31" t="s">
        <v>4</v>
      </c>
      <c r="B2" s="185" t="s">
        <v>33</v>
      </c>
      <c r="C2" s="186"/>
      <c r="D2" s="3"/>
      <c r="E2" s="3"/>
      <c r="F2" s="3"/>
      <c r="G2" s="3"/>
      <c r="H2" s="3"/>
      <c r="I2" s="3"/>
      <c r="J2" s="3"/>
      <c r="K2" s="169" t="s">
        <v>5</v>
      </c>
      <c r="L2" s="170"/>
      <c r="M2" s="171"/>
      <c r="N2" s="174" t="s">
        <v>6</v>
      </c>
      <c r="O2" s="172"/>
      <c r="P2" s="172"/>
      <c r="Q2" s="173"/>
    </row>
    <row r="3" spans="1:17" ht="9.75" customHeight="1">
      <c r="A3" s="34"/>
      <c r="B3" s="35"/>
      <c r="C3" s="155"/>
      <c r="D3" s="1"/>
      <c r="E3" s="1"/>
      <c r="F3" s="1"/>
      <c r="G3" s="1"/>
      <c r="H3" s="1"/>
      <c r="I3" s="1"/>
      <c r="J3" s="1"/>
      <c r="K3" s="146"/>
      <c r="L3" s="146"/>
      <c r="M3" s="36"/>
      <c r="N3" s="37"/>
      <c r="O3" s="38"/>
      <c r="P3" s="39"/>
      <c r="Q3" s="40"/>
    </row>
    <row r="4" spans="1:17" ht="42" customHeight="1">
      <c r="A4" s="179" t="s">
        <v>190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9" customHeight="1">
      <c r="A5" s="9"/>
      <c r="B5" s="9"/>
      <c r="C5" s="15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1"/>
      <c r="Q5" s="14"/>
    </row>
    <row r="6" spans="1:17" ht="16.5">
      <c r="A6" s="41"/>
      <c r="B6" s="93"/>
      <c r="D6" s="37"/>
      <c r="E6" s="42"/>
      <c r="F6" s="42"/>
      <c r="G6" s="178" t="s">
        <v>163</v>
      </c>
      <c r="H6" s="178"/>
      <c r="I6" s="178"/>
      <c r="J6" s="12"/>
      <c r="K6" s="12"/>
      <c r="L6" s="37"/>
      <c r="M6" s="37"/>
      <c r="N6" s="37"/>
      <c r="O6" s="37"/>
      <c r="P6" s="43"/>
      <c r="Q6" s="15" t="s">
        <v>7</v>
      </c>
    </row>
    <row r="7" spans="1:23" s="48" customFormat="1" ht="6" customHeight="1">
      <c r="A7" s="44"/>
      <c r="B7" s="94"/>
      <c r="C7" s="158"/>
      <c r="D7" s="45"/>
      <c r="E7" s="46"/>
      <c r="F7" s="46"/>
      <c r="G7" s="46"/>
      <c r="H7" s="11"/>
      <c r="I7" s="11"/>
      <c r="J7" s="11"/>
      <c r="K7" s="11"/>
      <c r="L7" s="45"/>
      <c r="M7" s="45"/>
      <c r="N7" s="45"/>
      <c r="O7" s="45"/>
      <c r="P7" s="47"/>
      <c r="Q7" s="16"/>
      <c r="S7" s="49"/>
      <c r="W7" s="151"/>
    </row>
    <row r="8" spans="1:17" ht="21.75" customHeight="1">
      <c r="A8" s="197" t="s">
        <v>1</v>
      </c>
      <c r="B8" s="200" t="s">
        <v>39</v>
      </c>
      <c r="C8" s="201"/>
      <c r="D8" s="175" t="s">
        <v>8</v>
      </c>
      <c r="E8" s="175" t="s">
        <v>9</v>
      </c>
      <c r="F8" s="211" t="s">
        <v>10</v>
      </c>
      <c r="G8" s="212"/>
      <c r="H8" s="187" t="s">
        <v>11</v>
      </c>
      <c r="I8" s="188"/>
      <c r="J8" s="188"/>
      <c r="K8" s="189"/>
      <c r="L8" s="175" t="s">
        <v>34</v>
      </c>
      <c r="M8" s="182" t="s">
        <v>32</v>
      </c>
      <c r="N8" s="175" t="s">
        <v>12</v>
      </c>
      <c r="O8" s="13" t="s">
        <v>13</v>
      </c>
      <c r="P8" s="22"/>
      <c r="Q8" s="17"/>
    </row>
    <row r="9" spans="1:17" ht="63.75" customHeight="1">
      <c r="A9" s="198"/>
      <c r="B9" s="202"/>
      <c r="C9" s="203"/>
      <c r="D9" s="176"/>
      <c r="E9" s="176"/>
      <c r="F9" s="213"/>
      <c r="G9" s="214"/>
      <c r="H9" s="190" t="s">
        <v>14</v>
      </c>
      <c r="I9" s="190" t="s">
        <v>15</v>
      </c>
      <c r="J9" s="190" t="s">
        <v>16</v>
      </c>
      <c r="K9" s="190" t="s">
        <v>17</v>
      </c>
      <c r="L9" s="183"/>
      <c r="M9" s="183"/>
      <c r="N9" s="183"/>
      <c r="O9" s="180" t="s">
        <v>35</v>
      </c>
      <c r="P9" s="208" t="s">
        <v>18</v>
      </c>
      <c r="Q9" s="18" t="s">
        <v>19</v>
      </c>
    </row>
    <row r="10" spans="1:17" ht="45.75" customHeight="1">
      <c r="A10" s="199"/>
      <c r="B10" s="204"/>
      <c r="C10" s="205"/>
      <c r="D10" s="177"/>
      <c r="E10" s="177"/>
      <c r="F10" s="4" t="s">
        <v>20</v>
      </c>
      <c r="G10" s="5" t="s">
        <v>21</v>
      </c>
      <c r="H10" s="191"/>
      <c r="I10" s="191"/>
      <c r="J10" s="191"/>
      <c r="K10" s="191"/>
      <c r="L10" s="184"/>
      <c r="M10" s="184"/>
      <c r="N10" s="184"/>
      <c r="O10" s="181"/>
      <c r="P10" s="209"/>
      <c r="Q10" s="19" t="s">
        <v>27</v>
      </c>
    </row>
    <row r="11" spans="1:23" s="78" customFormat="1" ht="24.75" customHeight="1">
      <c r="A11" s="113" t="s">
        <v>151</v>
      </c>
      <c r="B11" s="95"/>
      <c r="C11" s="159"/>
      <c r="D11" s="82">
        <f aca="true" t="shared" si="0" ref="D11:P11">D12+D29+D51+D75+D82</f>
        <v>169931.0371</v>
      </c>
      <c r="E11" s="82">
        <f>E12+E29+E51+E75+E82</f>
        <v>4234082.640000001</v>
      </c>
      <c r="F11" s="82">
        <f t="shared" si="0"/>
        <v>2302428.12</v>
      </c>
      <c r="G11" s="82">
        <f t="shared" si="0"/>
        <v>605771.05</v>
      </c>
      <c r="H11" s="82">
        <f>H12+H29+H51+H75+H82</f>
        <v>717457.6025999999</v>
      </c>
      <c r="I11" s="82">
        <f t="shared" si="0"/>
        <v>352033.46009999997</v>
      </c>
      <c r="J11" s="82">
        <f t="shared" si="0"/>
        <v>334721.47559999995</v>
      </c>
      <c r="K11" s="82">
        <f t="shared" si="0"/>
        <v>30702.666899999997</v>
      </c>
      <c r="L11" s="82">
        <f t="shared" si="0"/>
        <v>546964.0272000001</v>
      </c>
      <c r="M11" s="82">
        <f t="shared" si="0"/>
        <v>1347564.6957999996</v>
      </c>
      <c r="N11" s="82">
        <f t="shared" si="0"/>
        <v>12694.0414</v>
      </c>
      <c r="O11" s="82">
        <f t="shared" si="0"/>
        <v>150542.72539999997</v>
      </c>
      <c r="P11" s="82">
        <f t="shared" si="0"/>
        <v>466.966</v>
      </c>
      <c r="Q11" s="83"/>
      <c r="S11" s="79">
        <f>D11+E11-F11+G11-H11-L11-M11-N11-O11</f>
        <v>-67866.485299999</v>
      </c>
      <c r="W11" s="152">
        <f>D11+E11+G11-F11-H11-L11-M11-N11</f>
        <v>82676.24010000097</v>
      </c>
    </row>
    <row r="12" spans="1:23" s="121" customFormat="1" ht="24.75" customHeight="1">
      <c r="A12" s="80" t="s">
        <v>42</v>
      </c>
      <c r="B12" s="10"/>
      <c r="C12" s="106"/>
      <c r="D12" s="10">
        <f>SUM(D13:D28)</f>
        <v>56925.86</v>
      </c>
      <c r="E12" s="10">
        <f>SUM(E13:E28)</f>
        <v>1257763.8299999998</v>
      </c>
      <c r="F12" s="10">
        <f aca="true" t="shared" si="1" ref="F12:P12">SUM(F13:F28)</f>
        <v>347547.18</v>
      </c>
      <c r="G12" s="10">
        <f t="shared" si="1"/>
        <v>69980.4</v>
      </c>
      <c r="H12" s="10">
        <f>SUM(H13:H28)</f>
        <v>215602.23</v>
      </c>
      <c r="I12" s="10">
        <f t="shared" si="1"/>
        <v>41298.91</v>
      </c>
      <c r="J12" s="10">
        <f t="shared" si="1"/>
        <v>170971.63</v>
      </c>
      <c r="K12" s="10">
        <f t="shared" si="1"/>
        <v>3331.6899999999996</v>
      </c>
      <c r="L12" s="10">
        <f t="shared" si="1"/>
        <v>216101.1</v>
      </c>
      <c r="M12" s="10">
        <f t="shared" si="1"/>
        <v>526318.59</v>
      </c>
      <c r="N12" s="10">
        <f t="shared" si="1"/>
        <v>78.74000000000001</v>
      </c>
      <c r="O12" s="10">
        <f t="shared" si="1"/>
        <v>58082.149999999994</v>
      </c>
      <c r="P12" s="10">
        <f t="shared" si="1"/>
        <v>30.2</v>
      </c>
      <c r="Q12" s="84"/>
      <c r="S12" s="122">
        <f aca="true" t="shared" si="2" ref="S12:S72">D12+E12-F12+G12-H12-L12-M12-N12-O12</f>
        <v>20940.100000000108</v>
      </c>
      <c r="W12" s="153">
        <f aca="true" t="shared" si="3" ref="W12:W41">D12+E12+G12-F12-H12-L12-M12-N12</f>
        <v>79022.24999999999</v>
      </c>
    </row>
    <row r="13" spans="1:23" s="52" customFormat="1" ht="24.75" customHeight="1">
      <c r="A13" s="114"/>
      <c r="B13" s="96" t="s">
        <v>43</v>
      </c>
      <c r="C13" s="107"/>
      <c r="D13" s="29">
        <v>610.82</v>
      </c>
      <c r="E13" s="29">
        <v>1304.5</v>
      </c>
      <c r="F13" s="29">
        <v>0</v>
      </c>
      <c r="G13" s="29">
        <v>0</v>
      </c>
      <c r="H13" s="29">
        <f>I13+J13+K13</f>
        <v>960.82</v>
      </c>
      <c r="I13" s="29">
        <v>0</v>
      </c>
      <c r="J13" s="29">
        <v>960.82</v>
      </c>
      <c r="K13" s="29">
        <v>0</v>
      </c>
      <c r="L13" s="29">
        <v>0</v>
      </c>
      <c r="M13" s="29">
        <v>0</v>
      </c>
      <c r="N13" s="29">
        <v>0</v>
      </c>
      <c r="O13" s="29">
        <v>954.5</v>
      </c>
      <c r="P13" s="29">
        <v>0</v>
      </c>
      <c r="Q13" s="85">
        <v>85.59</v>
      </c>
      <c r="S13" s="53">
        <f t="shared" si="2"/>
        <v>0</v>
      </c>
      <c r="U13" s="52" t="s">
        <v>152</v>
      </c>
      <c r="W13" s="148">
        <f t="shared" si="3"/>
        <v>954.5000000000001</v>
      </c>
    </row>
    <row r="14" spans="1:23" s="52" customFormat="1" ht="24.75" customHeight="1">
      <c r="A14" s="114"/>
      <c r="B14" s="96" t="s">
        <v>44</v>
      </c>
      <c r="C14" s="160"/>
      <c r="D14" s="29">
        <v>43.3</v>
      </c>
      <c r="E14" s="29">
        <v>1205.22</v>
      </c>
      <c r="F14" s="29">
        <v>0</v>
      </c>
      <c r="G14" s="29">
        <v>0</v>
      </c>
      <c r="H14" s="29">
        <f aca="true" t="shared" si="4" ref="H14:H74">I14+J14+K14</f>
        <v>1218.59</v>
      </c>
      <c r="I14" s="29">
        <v>0</v>
      </c>
      <c r="J14" s="29">
        <v>1218.59</v>
      </c>
      <c r="K14" s="29">
        <v>0</v>
      </c>
      <c r="L14" s="29">
        <v>0</v>
      </c>
      <c r="M14" s="29">
        <v>3.58</v>
      </c>
      <c r="N14" s="29">
        <v>0</v>
      </c>
      <c r="O14" s="29">
        <v>26.35</v>
      </c>
      <c r="P14" s="29">
        <v>0</v>
      </c>
      <c r="Q14" s="85">
        <v>70.15</v>
      </c>
      <c r="S14" s="53">
        <f t="shared" si="2"/>
        <v>6.394884621840902E-14</v>
      </c>
      <c r="U14" s="52" t="s">
        <v>153</v>
      </c>
      <c r="W14" s="148">
        <f t="shared" si="3"/>
        <v>26.350000000000065</v>
      </c>
    </row>
    <row r="15" spans="1:23" s="52" customFormat="1" ht="24.75" customHeight="1">
      <c r="A15" s="114"/>
      <c r="B15" s="96" t="s">
        <v>123</v>
      </c>
      <c r="C15" s="160"/>
      <c r="D15" s="29">
        <v>35036.1</v>
      </c>
      <c r="E15" s="29">
        <v>96540.12</v>
      </c>
      <c r="F15" s="29">
        <v>86224.76</v>
      </c>
      <c r="G15" s="29">
        <v>18643.76</v>
      </c>
      <c r="H15" s="29">
        <f t="shared" si="4"/>
        <v>18643.76</v>
      </c>
      <c r="I15" s="29">
        <v>0</v>
      </c>
      <c r="J15" s="29">
        <v>18643.76</v>
      </c>
      <c r="K15" s="29">
        <v>0</v>
      </c>
      <c r="L15" s="29">
        <v>5182.06</v>
      </c>
      <c r="M15" s="29">
        <v>5247</v>
      </c>
      <c r="N15" s="29">
        <v>0</v>
      </c>
      <c r="O15" s="29">
        <v>34922.4</v>
      </c>
      <c r="P15" s="29">
        <v>30.2</v>
      </c>
      <c r="Q15" s="85">
        <v>166.32</v>
      </c>
      <c r="S15" s="53">
        <f>D15+E15-F15+G15-H15-L15-M15-N15-O15</f>
        <v>0</v>
      </c>
      <c r="U15" s="52" t="s">
        <v>152</v>
      </c>
      <c r="W15" s="148">
        <f t="shared" si="3"/>
        <v>34922.40000000002</v>
      </c>
    </row>
    <row r="16" spans="1:23" s="52" customFormat="1" ht="24.75" customHeight="1">
      <c r="A16" s="114"/>
      <c r="B16" s="96" t="s">
        <v>45</v>
      </c>
      <c r="C16" s="160" t="s">
        <v>160</v>
      </c>
      <c r="D16" s="29" t="s">
        <v>149</v>
      </c>
      <c r="E16" s="29">
        <v>29293.95</v>
      </c>
      <c r="F16" s="29">
        <v>15902.86</v>
      </c>
      <c r="G16" s="29">
        <v>0</v>
      </c>
      <c r="H16" s="29">
        <f>SUM(I16:K16)</f>
        <v>0</v>
      </c>
      <c r="I16" s="29">
        <v>0</v>
      </c>
      <c r="J16" s="29">
        <v>0</v>
      </c>
      <c r="K16" s="29">
        <v>0</v>
      </c>
      <c r="L16" s="29">
        <v>938.3</v>
      </c>
      <c r="M16" s="29">
        <v>12452.78</v>
      </c>
      <c r="N16" s="29">
        <v>0</v>
      </c>
      <c r="O16" s="29" t="s">
        <v>149</v>
      </c>
      <c r="P16" s="29">
        <v>0</v>
      </c>
      <c r="Q16" s="85">
        <v>210</v>
      </c>
      <c r="S16" s="53" t="e">
        <f t="shared" si="2"/>
        <v>#VALUE!</v>
      </c>
      <c r="U16" s="52" t="s">
        <v>152</v>
      </c>
      <c r="W16" s="148" t="e">
        <f t="shared" si="3"/>
        <v>#VALUE!</v>
      </c>
    </row>
    <row r="17" spans="1:23" s="52" customFormat="1" ht="24.75" customHeight="1">
      <c r="A17" s="114"/>
      <c r="B17" s="96" t="s">
        <v>46</v>
      </c>
      <c r="C17" s="160" t="s">
        <v>160</v>
      </c>
      <c r="D17" s="29" t="s">
        <v>149</v>
      </c>
      <c r="E17" s="29">
        <v>65689.35</v>
      </c>
      <c r="F17" s="29">
        <v>34760.5</v>
      </c>
      <c r="G17" s="29">
        <v>0</v>
      </c>
      <c r="H17" s="29">
        <f>SUM(I17:K17)</f>
        <v>0</v>
      </c>
      <c r="I17" s="29">
        <v>0</v>
      </c>
      <c r="J17" s="29">
        <v>0</v>
      </c>
      <c r="K17" s="29">
        <v>0</v>
      </c>
      <c r="L17" s="29">
        <v>2140.99</v>
      </c>
      <c r="M17" s="29">
        <v>28787.86</v>
      </c>
      <c r="N17" s="29">
        <v>0</v>
      </c>
      <c r="O17" s="29" t="s">
        <v>149</v>
      </c>
      <c r="P17" s="29">
        <v>0</v>
      </c>
      <c r="Q17" s="85">
        <v>214.76</v>
      </c>
      <c r="S17" s="53" t="e">
        <f t="shared" si="2"/>
        <v>#VALUE!</v>
      </c>
      <c r="U17" s="52" t="s">
        <v>152</v>
      </c>
      <c r="W17" s="148" t="e">
        <f t="shared" si="3"/>
        <v>#VALUE!</v>
      </c>
    </row>
    <row r="18" spans="1:23" s="52" customFormat="1" ht="24.75" customHeight="1">
      <c r="A18" s="114"/>
      <c r="B18" s="96" t="s">
        <v>47</v>
      </c>
      <c r="C18" s="160" t="s">
        <v>160</v>
      </c>
      <c r="D18" s="29" t="s">
        <v>149</v>
      </c>
      <c r="E18" s="29">
        <v>127292.06</v>
      </c>
      <c r="F18" s="29">
        <v>66361.81</v>
      </c>
      <c r="G18" s="29">
        <v>0</v>
      </c>
      <c r="H18" s="29">
        <f>SUM(I18:K18)</f>
        <v>0</v>
      </c>
      <c r="I18" s="29">
        <v>0</v>
      </c>
      <c r="J18" s="29">
        <v>0</v>
      </c>
      <c r="K18" s="29">
        <v>0</v>
      </c>
      <c r="L18" s="29">
        <v>4730.4</v>
      </c>
      <c r="M18" s="29">
        <v>56199.85</v>
      </c>
      <c r="N18" s="29">
        <v>0</v>
      </c>
      <c r="O18" s="29" t="s">
        <v>149</v>
      </c>
      <c r="P18" s="29">
        <v>0</v>
      </c>
      <c r="Q18" s="85">
        <v>111.15</v>
      </c>
      <c r="S18" s="53" t="e">
        <f t="shared" si="2"/>
        <v>#VALUE!</v>
      </c>
      <c r="U18" s="52" t="s">
        <v>152</v>
      </c>
      <c r="W18" s="148" t="e">
        <f t="shared" si="3"/>
        <v>#VALUE!</v>
      </c>
    </row>
    <row r="19" spans="1:23" s="52" customFormat="1" ht="24.75" customHeight="1">
      <c r="A19" s="114"/>
      <c r="B19" s="96" t="s">
        <v>48</v>
      </c>
      <c r="C19" s="160" t="s">
        <v>160</v>
      </c>
      <c r="D19" s="29" t="s">
        <v>149</v>
      </c>
      <c r="E19" s="29">
        <v>241515.61</v>
      </c>
      <c r="F19" s="29">
        <v>40455.11</v>
      </c>
      <c r="G19" s="29">
        <v>0</v>
      </c>
      <c r="H19" s="29">
        <f>SUM(I19:K19)</f>
        <v>0</v>
      </c>
      <c r="I19" s="29">
        <v>0</v>
      </c>
      <c r="J19" s="29">
        <v>0</v>
      </c>
      <c r="K19" s="29">
        <v>0</v>
      </c>
      <c r="L19" s="29">
        <v>201060.51</v>
      </c>
      <c r="M19" s="29">
        <v>0</v>
      </c>
      <c r="N19" s="29">
        <v>0</v>
      </c>
      <c r="O19" s="29" t="s">
        <v>149</v>
      </c>
      <c r="P19" s="29">
        <v>0</v>
      </c>
      <c r="Q19" s="85">
        <v>49.01</v>
      </c>
      <c r="S19" s="53" t="e">
        <f t="shared" si="2"/>
        <v>#VALUE!</v>
      </c>
      <c r="U19" s="52" t="s">
        <v>152</v>
      </c>
      <c r="W19" s="148" t="e">
        <f t="shared" si="3"/>
        <v>#VALUE!</v>
      </c>
    </row>
    <row r="20" spans="1:23" s="52" customFormat="1" ht="24" customHeight="1">
      <c r="A20" s="114"/>
      <c r="B20" s="96" t="s">
        <v>49</v>
      </c>
      <c r="C20" s="161"/>
      <c r="D20" s="29">
        <v>0</v>
      </c>
      <c r="E20" s="29">
        <v>223578</v>
      </c>
      <c r="F20" s="29">
        <v>0</v>
      </c>
      <c r="G20" s="29">
        <v>0</v>
      </c>
      <c r="H20" s="29">
        <f t="shared" si="4"/>
        <v>60821.4</v>
      </c>
      <c r="I20" s="29">
        <v>0</v>
      </c>
      <c r="J20" s="29">
        <v>60821.4</v>
      </c>
      <c r="K20" s="29">
        <v>0</v>
      </c>
      <c r="L20" s="29">
        <v>0</v>
      </c>
      <c r="M20" s="29">
        <v>162525</v>
      </c>
      <c r="N20" s="29">
        <v>0</v>
      </c>
      <c r="O20" s="29">
        <v>231.6</v>
      </c>
      <c r="P20" s="29">
        <v>0</v>
      </c>
      <c r="Q20" s="85">
        <v>44.4</v>
      </c>
      <c r="S20" s="53">
        <f t="shared" si="2"/>
        <v>5.8264504332328215E-12</v>
      </c>
      <c r="U20" s="52" t="s">
        <v>152</v>
      </c>
      <c r="W20" s="148">
        <f t="shared" si="3"/>
        <v>231.60000000000582</v>
      </c>
    </row>
    <row r="21" spans="1:23" s="52" customFormat="1" ht="24.75" customHeight="1">
      <c r="A21" s="114"/>
      <c r="B21" s="96" t="s">
        <v>50</v>
      </c>
      <c r="C21" s="160"/>
      <c r="D21" s="29">
        <v>74</v>
      </c>
      <c r="E21" s="29">
        <v>152698.5</v>
      </c>
      <c r="F21" s="29">
        <v>0</v>
      </c>
      <c r="G21" s="29">
        <v>0</v>
      </c>
      <c r="H21" s="29">
        <f t="shared" si="4"/>
        <v>19950.1</v>
      </c>
      <c r="I21" s="29">
        <v>0</v>
      </c>
      <c r="J21" s="29">
        <v>19950.1</v>
      </c>
      <c r="K21" s="29">
        <v>0</v>
      </c>
      <c r="L21" s="29">
        <v>0</v>
      </c>
      <c r="M21" s="29">
        <v>132749.3</v>
      </c>
      <c r="N21" s="29">
        <v>0</v>
      </c>
      <c r="O21" s="29">
        <v>73.1</v>
      </c>
      <c r="P21" s="29">
        <v>0</v>
      </c>
      <c r="Q21" s="85">
        <v>22.45</v>
      </c>
      <c r="S21" s="53">
        <f t="shared" si="2"/>
        <v>5.8264504332328215E-12</v>
      </c>
      <c r="U21" s="52" t="s">
        <v>152</v>
      </c>
      <c r="W21" s="148">
        <f t="shared" si="3"/>
        <v>73.10000000000582</v>
      </c>
    </row>
    <row r="22" spans="1:23" s="52" customFormat="1" ht="24.75" customHeight="1">
      <c r="A22" s="114"/>
      <c r="B22" s="96" t="s">
        <v>132</v>
      </c>
      <c r="C22" s="160" t="s">
        <v>160</v>
      </c>
      <c r="D22" s="29" t="s">
        <v>149</v>
      </c>
      <c r="E22" s="29">
        <v>96130.2</v>
      </c>
      <c r="F22" s="29">
        <v>52505.5</v>
      </c>
      <c r="G22" s="29">
        <v>0</v>
      </c>
      <c r="H22" s="29">
        <f>SUM(I22:K22)</f>
        <v>0</v>
      </c>
      <c r="I22" s="29">
        <v>0</v>
      </c>
      <c r="J22" s="29">
        <v>0</v>
      </c>
      <c r="K22" s="29">
        <v>0</v>
      </c>
      <c r="L22" s="29">
        <v>0</v>
      </c>
      <c r="M22" s="29">
        <v>22304.7</v>
      </c>
      <c r="N22" s="29">
        <v>0</v>
      </c>
      <c r="O22" s="29" t="s">
        <v>149</v>
      </c>
      <c r="P22" s="29">
        <v>0</v>
      </c>
      <c r="Q22" s="85">
        <v>412.72</v>
      </c>
      <c r="S22" s="53" t="e">
        <f t="shared" si="2"/>
        <v>#VALUE!</v>
      </c>
      <c r="U22" s="52" t="s">
        <v>152</v>
      </c>
      <c r="W22" s="148" t="e">
        <f t="shared" si="3"/>
        <v>#VALUE!</v>
      </c>
    </row>
    <row r="23" spans="1:23" s="52" customFormat="1" ht="24.75" customHeight="1">
      <c r="A23" s="114"/>
      <c r="B23" s="96" t="s">
        <v>51</v>
      </c>
      <c r="C23" s="160" t="s">
        <v>175</v>
      </c>
      <c r="D23" s="29">
        <v>17625.7</v>
      </c>
      <c r="E23" s="29">
        <v>127338.37</v>
      </c>
      <c r="F23" s="29">
        <v>51336.64</v>
      </c>
      <c r="G23" s="29">
        <v>51336.64</v>
      </c>
      <c r="H23" s="29">
        <f t="shared" si="4"/>
        <v>74427.94</v>
      </c>
      <c r="I23" s="29">
        <v>38147.16</v>
      </c>
      <c r="J23" s="29">
        <v>35277.33</v>
      </c>
      <c r="K23" s="29">
        <v>1003.45</v>
      </c>
      <c r="L23" s="29">
        <v>1642.5</v>
      </c>
      <c r="M23" s="29">
        <v>48959.42</v>
      </c>
      <c r="N23" s="29">
        <v>73.87</v>
      </c>
      <c r="O23" s="29">
        <v>19860.34</v>
      </c>
      <c r="P23" s="29">
        <v>0</v>
      </c>
      <c r="Q23" s="85">
        <v>236.98</v>
      </c>
      <c r="S23" s="53">
        <f>D23+E23-F23+G23-H23-L23-M23-N23-O23</f>
        <v>0</v>
      </c>
      <c r="U23" s="52" t="s">
        <v>157</v>
      </c>
      <c r="W23" s="148">
        <f>D23+E23+G23-F23-H23-L23-M23-N23</f>
        <v>19860.340000000007</v>
      </c>
    </row>
    <row r="24" spans="1:23" s="52" customFormat="1" ht="24.75" customHeight="1">
      <c r="A24" s="114"/>
      <c r="B24" s="96" t="s">
        <v>52</v>
      </c>
      <c r="C24" s="109"/>
      <c r="D24" s="29">
        <v>299</v>
      </c>
      <c r="E24" s="29">
        <v>77424.5</v>
      </c>
      <c r="F24" s="29">
        <v>0</v>
      </c>
      <c r="G24" s="29">
        <v>0</v>
      </c>
      <c r="H24" s="29">
        <f t="shared" si="4"/>
        <v>20457.4</v>
      </c>
      <c r="I24" s="29">
        <v>1182.5</v>
      </c>
      <c r="J24" s="29">
        <v>19274.9</v>
      </c>
      <c r="K24" s="29">
        <v>0</v>
      </c>
      <c r="L24" s="29">
        <v>0</v>
      </c>
      <c r="M24" s="29">
        <v>57089.1</v>
      </c>
      <c r="N24" s="29">
        <v>0</v>
      </c>
      <c r="O24" s="29">
        <v>177</v>
      </c>
      <c r="P24" s="29">
        <v>0</v>
      </c>
      <c r="Q24" s="85">
        <v>49.72</v>
      </c>
      <c r="S24" s="53">
        <f t="shared" si="2"/>
        <v>0</v>
      </c>
      <c r="U24" s="52" t="s">
        <v>152</v>
      </c>
      <c r="W24" s="148">
        <f t="shared" si="3"/>
        <v>177</v>
      </c>
    </row>
    <row r="25" spans="1:23" s="52" customFormat="1" ht="24.75" customHeight="1">
      <c r="A25" s="114"/>
      <c r="B25" s="96" t="s">
        <v>115</v>
      </c>
      <c r="C25" s="160" t="s">
        <v>161</v>
      </c>
      <c r="D25" s="29" t="s">
        <v>149</v>
      </c>
      <c r="E25" s="29">
        <v>0</v>
      </c>
      <c r="F25" s="29">
        <v>0</v>
      </c>
      <c r="G25" s="29">
        <v>0</v>
      </c>
      <c r="H25" s="29">
        <f>I25+J25+K25</f>
        <v>379.9</v>
      </c>
      <c r="I25" s="29">
        <v>0</v>
      </c>
      <c r="J25" s="29">
        <v>379.9</v>
      </c>
      <c r="K25" s="29">
        <v>0</v>
      </c>
      <c r="L25" s="29">
        <v>0</v>
      </c>
      <c r="M25" s="29">
        <v>0</v>
      </c>
      <c r="N25" s="29">
        <v>0</v>
      </c>
      <c r="O25" s="29" t="s">
        <v>149</v>
      </c>
      <c r="P25" s="29">
        <v>0</v>
      </c>
      <c r="Q25" s="29" t="s">
        <v>149</v>
      </c>
      <c r="S25" s="53" t="e">
        <f t="shared" si="2"/>
        <v>#VALUE!</v>
      </c>
      <c r="U25" s="52" t="s">
        <v>152</v>
      </c>
      <c r="W25" s="148" t="e">
        <f t="shared" si="3"/>
        <v>#VALUE!</v>
      </c>
    </row>
    <row r="26" spans="1:23" s="52" customFormat="1" ht="24.75" customHeight="1">
      <c r="A26" s="114"/>
      <c r="B26" s="96" t="s">
        <v>53</v>
      </c>
      <c r="C26" s="160" t="s">
        <v>176</v>
      </c>
      <c r="D26" s="29">
        <v>483.6</v>
      </c>
      <c r="E26" s="29">
        <v>2835.2</v>
      </c>
      <c r="F26" s="29">
        <v>0</v>
      </c>
      <c r="G26" s="29">
        <v>0</v>
      </c>
      <c r="H26" s="29">
        <f t="shared" si="4"/>
        <v>2872.4</v>
      </c>
      <c r="I26" s="29">
        <v>0</v>
      </c>
      <c r="J26" s="29">
        <v>2872.4</v>
      </c>
      <c r="K26" s="29">
        <v>0</v>
      </c>
      <c r="L26" s="29">
        <v>0</v>
      </c>
      <c r="M26" s="29">
        <v>0</v>
      </c>
      <c r="N26" s="29">
        <v>4.87</v>
      </c>
      <c r="O26" s="29">
        <v>441.53</v>
      </c>
      <c r="P26" s="29">
        <v>0</v>
      </c>
      <c r="Q26" s="85">
        <v>139.87</v>
      </c>
      <c r="S26" s="53">
        <f t="shared" si="2"/>
        <v>0</v>
      </c>
      <c r="U26" s="52" t="s">
        <v>152</v>
      </c>
      <c r="W26" s="148">
        <f t="shared" si="3"/>
        <v>441.52999999999963</v>
      </c>
    </row>
    <row r="27" spans="1:23" s="52" customFormat="1" ht="24.75" customHeight="1">
      <c r="A27" s="114"/>
      <c r="B27" s="96" t="s">
        <v>54</v>
      </c>
      <c r="C27" s="160"/>
      <c r="D27" s="29">
        <v>2753.34</v>
      </c>
      <c r="E27" s="29">
        <v>7233.22</v>
      </c>
      <c r="F27" s="29">
        <v>0</v>
      </c>
      <c r="G27" s="29">
        <v>0</v>
      </c>
      <c r="H27" s="29">
        <f t="shared" si="4"/>
        <v>8184.89</v>
      </c>
      <c r="I27" s="29">
        <v>0</v>
      </c>
      <c r="J27" s="29">
        <v>8184.89</v>
      </c>
      <c r="K27" s="29">
        <v>0</v>
      </c>
      <c r="L27" s="29">
        <v>406.34</v>
      </c>
      <c r="M27" s="29">
        <v>0</v>
      </c>
      <c r="N27" s="86">
        <v>0</v>
      </c>
      <c r="O27" s="29">
        <v>1395.33</v>
      </c>
      <c r="P27" s="29">
        <v>0</v>
      </c>
      <c r="Q27" s="85">
        <v>135.87</v>
      </c>
      <c r="S27" s="53">
        <f t="shared" si="2"/>
        <v>0</v>
      </c>
      <c r="U27" s="52" t="s">
        <v>154</v>
      </c>
      <c r="W27" s="148">
        <f>D27+E27+G27-F27-H27-L27-M27-N27</f>
        <v>1395.330000000001</v>
      </c>
    </row>
    <row r="28" spans="1:23" s="52" customFormat="1" ht="24.75" customHeight="1">
      <c r="A28" s="114"/>
      <c r="B28" s="96" t="s">
        <v>55</v>
      </c>
      <c r="C28" s="160" t="s">
        <v>177</v>
      </c>
      <c r="D28" s="29" t="s">
        <v>149</v>
      </c>
      <c r="E28" s="29">
        <v>7685.03</v>
      </c>
      <c r="F28" s="29">
        <v>0</v>
      </c>
      <c r="G28" s="29">
        <v>0</v>
      </c>
      <c r="H28" s="29">
        <f t="shared" si="4"/>
        <v>7685.03</v>
      </c>
      <c r="I28" s="29">
        <v>1969.25</v>
      </c>
      <c r="J28" s="29">
        <v>3387.54</v>
      </c>
      <c r="K28" s="29">
        <v>2328.24</v>
      </c>
      <c r="L28" s="29">
        <v>0</v>
      </c>
      <c r="M28" s="29">
        <v>0</v>
      </c>
      <c r="N28" s="29">
        <v>0</v>
      </c>
      <c r="O28" s="29" t="s">
        <v>149</v>
      </c>
      <c r="P28" s="86" t="s">
        <v>149</v>
      </c>
      <c r="Q28" s="29" t="s">
        <v>149</v>
      </c>
      <c r="S28" s="53" t="e">
        <f t="shared" si="2"/>
        <v>#VALUE!</v>
      </c>
      <c r="U28" s="52" t="s">
        <v>152</v>
      </c>
      <c r="W28" s="148" t="e">
        <f t="shared" si="3"/>
        <v>#VALUE!</v>
      </c>
    </row>
    <row r="29" spans="1:23" s="52" customFormat="1" ht="24.75" customHeight="1">
      <c r="A29" s="80" t="s">
        <v>56</v>
      </c>
      <c r="B29" s="97"/>
      <c r="C29" s="106"/>
      <c r="D29" s="10">
        <f>SUM(D30:D50)</f>
        <v>50520.6071</v>
      </c>
      <c r="E29" s="10">
        <f aca="true" t="shared" si="5" ref="E29:P29">SUM(E30:E50)</f>
        <v>2523337.7</v>
      </c>
      <c r="F29" s="10">
        <f t="shared" si="5"/>
        <v>1619648.7100000002</v>
      </c>
      <c r="G29" s="10">
        <f t="shared" si="5"/>
        <v>381166.25</v>
      </c>
      <c r="H29" s="10">
        <f t="shared" si="5"/>
        <v>318235.82259999996</v>
      </c>
      <c r="I29" s="10">
        <f t="shared" si="5"/>
        <v>238242.2301</v>
      </c>
      <c r="J29" s="10">
        <f t="shared" si="5"/>
        <v>66444.8156</v>
      </c>
      <c r="K29" s="10">
        <f t="shared" si="5"/>
        <v>13548.7769</v>
      </c>
      <c r="L29" s="10">
        <f t="shared" si="5"/>
        <v>309668.35000000003</v>
      </c>
      <c r="M29" s="10">
        <f t="shared" si="5"/>
        <v>688796.2557999999</v>
      </c>
      <c r="N29" s="10">
        <f t="shared" si="5"/>
        <v>18158.0314</v>
      </c>
      <c r="O29" s="10">
        <f t="shared" si="5"/>
        <v>47688.7054</v>
      </c>
      <c r="P29" s="10">
        <f t="shared" si="5"/>
        <v>198.49</v>
      </c>
      <c r="Q29" s="10"/>
      <c r="S29" s="53">
        <f t="shared" si="2"/>
        <v>-47171.31809999973</v>
      </c>
      <c r="W29" s="148">
        <f t="shared" si="3"/>
        <v>517.3873000002714</v>
      </c>
    </row>
    <row r="30" spans="1:23" s="52" customFormat="1" ht="24.75" customHeight="1">
      <c r="A30" s="114"/>
      <c r="B30" s="96" t="s">
        <v>57</v>
      </c>
      <c r="C30" s="107"/>
      <c r="D30" s="29">
        <v>505.05</v>
      </c>
      <c r="E30" s="29">
        <v>13106.85</v>
      </c>
      <c r="F30" s="29">
        <v>0</v>
      </c>
      <c r="G30" s="29">
        <v>0</v>
      </c>
      <c r="H30" s="29">
        <f>I30+J30+K30</f>
        <v>2674.83</v>
      </c>
      <c r="I30" s="29">
        <v>2625.99</v>
      </c>
      <c r="J30" s="29">
        <v>0</v>
      </c>
      <c r="K30" s="29">
        <v>48.84</v>
      </c>
      <c r="L30" s="29">
        <v>0</v>
      </c>
      <c r="M30" s="29">
        <v>10589.79</v>
      </c>
      <c r="N30" s="29">
        <v>0</v>
      </c>
      <c r="O30" s="29">
        <v>347.28</v>
      </c>
      <c r="P30" s="29">
        <v>0</v>
      </c>
      <c r="Q30" s="85">
        <v>67.83</v>
      </c>
      <c r="S30" s="53">
        <f t="shared" si="2"/>
        <v>-1.1368683772161603E-12</v>
      </c>
      <c r="U30" s="52" t="s">
        <v>157</v>
      </c>
      <c r="W30" s="148">
        <f t="shared" si="3"/>
        <v>347.27999999999884</v>
      </c>
    </row>
    <row r="31" spans="1:23" s="48" customFormat="1" ht="24.75" customHeight="1">
      <c r="A31" s="115"/>
      <c r="B31" s="98" t="s">
        <v>131</v>
      </c>
      <c r="C31" s="162"/>
      <c r="D31" s="90">
        <v>0.07</v>
      </c>
      <c r="E31" s="90">
        <v>16139.68</v>
      </c>
      <c r="F31" s="90">
        <v>0</v>
      </c>
      <c r="G31" s="90">
        <v>0</v>
      </c>
      <c r="H31" s="90">
        <f t="shared" si="4"/>
        <v>668.77</v>
      </c>
      <c r="I31" s="90">
        <v>668.77</v>
      </c>
      <c r="J31" s="90">
        <v>0</v>
      </c>
      <c r="K31" s="90">
        <v>0</v>
      </c>
      <c r="L31" s="90">
        <v>0</v>
      </c>
      <c r="M31" s="90">
        <v>15459.1</v>
      </c>
      <c r="N31" s="90">
        <v>0</v>
      </c>
      <c r="O31" s="90">
        <v>11.88</v>
      </c>
      <c r="P31" s="90">
        <v>0</v>
      </c>
      <c r="Q31" s="91">
        <v>14.95</v>
      </c>
      <c r="S31" s="49">
        <f t="shared" si="2"/>
        <v>-8.01136934569513E-13</v>
      </c>
      <c r="U31" s="48" t="s">
        <v>157</v>
      </c>
      <c r="W31" s="148">
        <f t="shared" si="3"/>
        <v>11.8799999999992</v>
      </c>
    </row>
    <row r="32" spans="1:23" s="130" customFormat="1" ht="24.75" customHeight="1">
      <c r="A32" s="126"/>
      <c r="B32" s="127" t="s">
        <v>58</v>
      </c>
      <c r="C32" s="163" t="s">
        <v>177</v>
      </c>
      <c r="D32" s="128">
        <v>2521</v>
      </c>
      <c r="E32" s="128">
        <v>4903.3</v>
      </c>
      <c r="F32" s="128">
        <v>0</v>
      </c>
      <c r="G32" s="128">
        <v>0</v>
      </c>
      <c r="H32" s="128">
        <f t="shared" si="4"/>
        <v>5902.6</v>
      </c>
      <c r="I32" s="128">
        <v>0</v>
      </c>
      <c r="J32" s="128">
        <v>2965.47</v>
      </c>
      <c r="K32" s="128">
        <v>2937.13</v>
      </c>
      <c r="L32" s="128">
        <v>0</v>
      </c>
      <c r="M32" s="128">
        <v>146.3</v>
      </c>
      <c r="N32" s="128">
        <v>23.6</v>
      </c>
      <c r="O32" s="128">
        <v>1351.8</v>
      </c>
      <c r="P32" s="128">
        <v>0</v>
      </c>
      <c r="Q32" s="129">
        <v>73.16</v>
      </c>
      <c r="S32" s="131">
        <f t="shared" si="2"/>
        <v>0</v>
      </c>
      <c r="U32" s="130" t="s">
        <v>152</v>
      </c>
      <c r="W32" s="148">
        <f t="shared" si="3"/>
        <v>1351.8</v>
      </c>
    </row>
    <row r="33" spans="1:23" s="52" customFormat="1" ht="24.75" customHeight="1">
      <c r="A33" s="114"/>
      <c r="B33" s="96" t="s">
        <v>59</v>
      </c>
      <c r="C33" s="107"/>
      <c r="D33" s="29">
        <v>869.5871</v>
      </c>
      <c r="E33" s="29">
        <v>7215.79</v>
      </c>
      <c r="F33" s="29">
        <v>0</v>
      </c>
      <c r="G33" s="29">
        <v>0</v>
      </c>
      <c r="H33" s="29">
        <f t="shared" si="4"/>
        <v>3454.0325999999995</v>
      </c>
      <c r="I33" s="29">
        <v>1978.1501</v>
      </c>
      <c r="J33" s="29">
        <v>1051.2756</v>
      </c>
      <c r="K33" s="29">
        <v>424.6069</v>
      </c>
      <c r="L33" s="29">
        <v>0</v>
      </c>
      <c r="M33" s="29">
        <v>4106.7658</v>
      </c>
      <c r="N33" s="29">
        <v>263.6014</v>
      </c>
      <c r="O33" s="29">
        <v>260.9754</v>
      </c>
      <c r="P33" s="29">
        <v>0</v>
      </c>
      <c r="Q33" s="85">
        <v>51.32</v>
      </c>
      <c r="S33" s="53">
        <f t="shared" si="2"/>
        <v>0.0019000000000346517</v>
      </c>
      <c r="U33" s="52" t="s">
        <v>157</v>
      </c>
      <c r="W33" s="148">
        <f t="shared" si="3"/>
        <v>260.9773</v>
      </c>
    </row>
    <row r="34" spans="1:23" s="52" customFormat="1" ht="24.75" customHeight="1">
      <c r="A34" s="114"/>
      <c r="B34" s="96" t="s">
        <v>60</v>
      </c>
      <c r="C34" s="160"/>
      <c r="D34" s="29">
        <v>8978.72</v>
      </c>
      <c r="E34" s="29">
        <v>38419.42</v>
      </c>
      <c r="F34" s="29">
        <v>0</v>
      </c>
      <c r="G34" s="29">
        <v>0</v>
      </c>
      <c r="H34" s="29">
        <f t="shared" si="4"/>
        <v>34073.79</v>
      </c>
      <c r="I34" s="29">
        <v>8180.52</v>
      </c>
      <c r="J34" s="29">
        <v>25893.27</v>
      </c>
      <c r="K34" s="29">
        <v>0</v>
      </c>
      <c r="L34" s="29">
        <v>0</v>
      </c>
      <c r="M34" s="29">
        <v>5186.33</v>
      </c>
      <c r="N34" s="29">
        <v>104.83</v>
      </c>
      <c r="O34" s="29">
        <v>8033.19</v>
      </c>
      <c r="P34" s="29">
        <v>0</v>
      </c>
      <c r="Q34" s="85">
        <v>291.19</v>
      </c>
      <c r="S34" s="53">
        <f t="shared" si="2"/>
        <v>0</v>
      </c>
      <c r="U34" s="52" t="s">
        <v>152</v>
      </c>
      <c r="W34" s="148">
        <f t="shared" si="3"/>
        <v>8033.189999999999</v>
      </c>
    </row>
    <row r="35" spans="1:23" s="52" customFormat="1" ht="24.75" customHeight="1">
      <c r="A35" s="114"/>
      <c r="B35" s="96" t="s">
        <v>118</v>
      </c>
      <c r="C35" s="160"/>
      <c r="D35" s="29">
        <v>48.4</v>
      </c>
      <c r="E35" s="29">
        <v>94656.7</v>
      </c>
      <c r="F35" s="29">
        <v>34669.2</v>
      </c>
      <c r="G35" s="29">
        <v>0</v>
      </c>
      <c r="H35" s="29">
        <f t="shared" si="4"/>
        <v>11246.8</v>
      </c>
      <c r="I35" s="29">
        <v>11246.8</v>
      </c>
      <c r="J35" s="29">
        <v>0</v>
      </c>
      <c r="K35" s="29">
        <v>0</v>
      </c>
      <c r="L35" s="29">
        <v>0</v>
      </c>
      <c r="M35" s="29">
        <v>48744.5</v>
      </c>
      <c r="N35" s="29">
        <v>0</v>
      </c>
      <c r="O35" s="29">
        <v>44.6</v>
      </c>
      <c r="P35" s="29">
        <v>18.49</v>
      </c>
      <c r="Q35" s="85">
        <v>603.31</v>
      </c>
      <c r="S35" s="53">
        <f t="shared" si="2"/>
        <v>-8.732570222491631E-12</v>
      </c>
      <c r="U35" s="52" t="s">
        <v>152</v>
      </c>
      <c r="W35" s="148">
        <f t="shared" si="3"/>
        <v>44.59999999999127</v>
      </c>
    </row>
    <row r="36" spans="1:23" s="52" customFormat="1" ht="24.75" customHeight="1">
      <c r="A36" s="141"/>
      <c r="B36" s="96" t="s">
        <v>112</v>
      </c>
      <c r="C36" s="160"/>
      <c r="D36" s="29">
        <v>18073.93</v>
      </c>
      <c r="E36" s="29">
        <v>113319.79</v>
      </c>
      <c r="F36" s="29">
        <v>110056.43</v>
      </c>
      <c r="G36" s="29">
        <v>0</v>
      </c>
      <c r="H36" s="29">
        <f t="shared" si="4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3233.52</v>
      </c>
      <c r="N36" s="29">
        <v>0</v>
      </c>
      <c r="O36" s="29">
        <v>18103.77</v>
      </c>
      <c r="P36" s="29">
        <v>0</v>
      </c>
      <c r="Q36" s="85">
        <v>1406.35</v>
      </c>
      <c r="S36" s="53">
        <f t="shared" si="2"/>
        <v>0</v>
      </c>
      <c r="U36" s="52" t="s">
        <v>152</v>
      </c>
      <c r="W36" s="148">
        <f t="shared" si="3"/>
        <v>18103.770000000008</v>
      </c>
    </row>
    <row r="37" spans="1:23" s="52" customFormat="1" ht="24.75" customHeight="1">
      <c r="A37" s="114"/>
      <c r="B37" s="96" t="s">
        <v>107</v>
      </c>
      <c r="C37" s="164"/>
      <c r="D37" s="29">
        <v>31.03</v>
      </c>
      <c r="E37" s="29">
        <v>100502.37</v>
      </c>
      <c r="F37" s="29">
        <v>96797.02</v>
      </c>
      <c r="G37" s="29">
        <v>0</v>
      </c>
      <c r="H37" s="29">
        <f t="shared" si="4"/>
        <v>0</v>
      </c>
      <c r="I37" s="29">
        <v>0</v>
      </c>
      <c r="J37" s="29">
        <v>0</v>
      </c>
      <c r="K37" s="29">
        <v>0</v>
      </c>
      <c r="L37" s="29">
        <v>0</v>
      </c>
      <c r="M37" s="29">
        <v>3693.96</v>
      </c>
      <c r="N37" s="29">
        <v>0</v>
      </c>
      <c r="O37" s="29">
        <v>42.42</v>
      </c>
      <c r="P37" s="29">
        <v>0</v>
      </c>
      <c r="Q37" s="85">
        <v>1241.36</v>
      </c>
      <c r="S37" s="53">
        <f>D37+E37-F37+G37-H37-L37-M37-N37-O37</f>
        <v>-9.9333874459262E-12</v>
      </c>
      <c r="U37" s="52" t="s">
        <v>154</v>
      </c>
      <c r="W37" s="148">
        <f t="shared" si="3"/>
        <v>42.41999999999007</v>
      </c>
    </row>
    <row r="38" spans="1:23" s="52" customFormat="1" ht="24.75" customHeight="1">
      <c r="A38" s="114"/>
      <c r="B38" s="96" t="s">
        <v>113</v>
      </c>
      <c r="C38" s="161"/>
      <c r="D38" s="29">
        <v>0</v>
      </c>
      <c r="E38" s="29">
        <v>141615.77</v>
      </c>
      <c r="F38" s="29">
        <v>112459.46</v>
      </c>
      <c r="G38" s="29">
        <v>0</v>
      </c>
      <c r="H38" s="29">
        <f t="shared" si="4"/>
        <v>0</v>
      </c>
      <c r="I38" s="29">
        <v>0</v>
      </c>
      <c r="J38" s="29">
        <v>0</v>
      </c>
      <c r="K38" s="29">
        <v>0</v>
      </c>
      <c r="L38" s="29">
        <v>0</v>
      </c>
      <c r="M38" s="29">
        <v>28959.89</v>
      </c>
      <c r="N38" s="29">
        <v>0</v>
      </c>
      <c r="O38" s="29">
        <v>196.42</v>
      </c>
      <c r="P38" s="29">
        <v>0</v>
      </c>
      <c r="Q38" s="29">
        <v>941.73</v>
      </c>
      <c r="S38" s="53">
        <f t="shared" si="2"/>
        <v>-1.6285639503621496E-11</v>
      </c>
      <c r="U38" s="52" t="s">
        <v>152</v>
      </c>
      <c r="W38" s="148">
        <f t="shared" si="3"/>
        <v>196.4199999999837</v>
      </c>
    </row>
    <row r="39" spans="1:23" s="52" customFormat="1" ht="24.75" customHeight="1">
      <c r="A39" s="114"/>
      <c r="B39" s="96" t="s">
        <v>114</v>
      </c>
      <c r="C39" s="160"/>
      <c r="D39" s="29">
        <v>27.45</v>
      </c>
      <c r="E39" s="29">
        <v>168819.3</v>
      </c>
      <c r="F39" s="29">
        <v>114015.95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2799.36</v>
      </c>
      <c r="M39" s="29">
        <v>52002.72</v>
      </c>
      <c r="N39" s="29">
        <v>0</v>
      </c>
      <c r="O39" s="29">
        <v>28.72</v>
      </c>
      <c r="P39" s="29">
        <v>0</v>
      </c>
      <c r="Q39" s="85">
        <v>746.13</v>
      </c>
      <c r="S39" s="53">
        <f t="shared" si="2"/>
        <v>1.1652900866465643E-12</v>
      </c>
      <c r="U39" s="52" t="s">
        <v>152</v>
      </c>
      <c r="W39" s="148">
        <f t="shared" si="3"/>
        <v>28.720000000001164</v>
      </c>
    </row>
    <row r="40" spans="1:25" s="52" customFormat="1" ht="24.75" customHeight="1">
      <c r="A40" s="114"/>
      <c r="B40" s="96" t="s">
        <v>116</v>
      </c>
      <c r="C40" s="160" t="s">
        <v>179</v>
      </c>
      <c r="D40" s="29">
        <v>17.64</v>
      </c>
      <c r="E40" s="29">
        <v>208427.5</v>
      </c>
      <c r="F40" s="29">
        <v>124033.06</v>
      </c>
      <c r="G40" s="29">
        <v>0</v>
      </c>
      <c r="H40" s="29">
        <f t="shared" si="4"/>
        <v>0</v>
      </c>
      <c r="I40" s="29">
        <v>0</v>
      </c>
      <c r="J40" s="29">
        <v>0</v>
      </c>
      <c r="K40" s="29">
        <v>0</v>
      </c>
      <c r="L40" s="29">
        <v>5080.32</v>
      </c>
      <c r="M40" s="29">
        <v>79331.76</v>
      </c>
      <c r="N40" s="29">
        <v>0</v>
      </c>
      <c r="O40" s="29">
        <v>0</v>
      </c>
      <c r="P40" s="29">
        <v>0</v>
      </c>
      <c r="Q40" s="29">
        <v>0</v>
      </c>
      <c r="S40" s="53">
        <f t="shared" si="2"/>
        <v>1.4551915228366852E-11</v>
      </c>
      <c r="U40" s="52" t="s">
        <v>154</v>
      </c>
      <c r="W40" s="148">
        <f t="shared" si="3"/>
        <v>1.4551915228366852E-11</v>
      </c>
      <c r="X40" s="149" t="s">
        <v>155</v>
      </c>
      <c r="Y40" s="52" t="s">
        <v>156</v>
      </c>
    </row>
    <row r="41" spans="1:23" s="52" customFormat="1" ht="24.75" customHeight="1">
      <c r="A41" s="114"/>
      <c r="B41" s="96" t="s">
        <v>61</v>
      </c>
      <c r="C41" s="160"/>
      <c r="D41" s="29">
        <v>12.9</v>
      </c>
      <c r="E41" s="29">
        <v>303162.4</v>
      </c>
      <c r="F41" s="29">
        <v>0</v>
      </c>
      <c r="G41" s="29">
        <v>0</v>
      </c>
      <c r="H41" s="29">
        <f t="shared" si="4"/>
        <v>56779.8</v>
      </c>
      <c r="I41" s="29">
        <v>27172.5</v>
      </c>
      <c r="J41" s="29">
        <v>29607.3</v>
      </c>
      <c r="K41" s="29">
        <v>0</v>
      </c>
      <c r="L41" s="29">
        <v>246085.7</v>
      </c>
      <c r="M41" s="29">
        <v>0</v>
      </c>
      <c r="N41" s="29">
        <v>283.6</v>
      </c>
      <c r="O41" s="29">
        <v>26.2</v>
      </c>
      <c r="P41" s="29">
        <v>0</v>
      </c>
      <c r="Q41" s="85">
        <v>272.22</v>
      </c>
      <c r="S41" s="53">
        <f t="shared" si="2"/>
        <v>4.654410190596536E-11</v>
      </c>
      <c r="U41" s="52" t="s">
        <v>154</v>
      </c>
      <c r="W41" s="148">
        <f t="shared" si="3"/>
        <v>26.200000000046543</v>
      </c>
    </row>
    <row r="42" spans="1:24" s="52" customFormat="1" ht="24.75" customHeight="1">
      <c r="A42" s="114"/>
      <c r="B42" s="96" t="s">
        <v>117</v>
      </c>
      <c r="C42" s="160"/>
      <c r="D42" s="29">
        <v>4322.1</v>
      </c>
      <c r="E42" s="29">
        <v>69272.08</v>
      </c>
      <c r="F42" s="29">
        <v>47007.15</v>
      </c>
      <c r="G42" s="29">
        <v>0</v>
      </c>
      <c r="H42" s="29">
        <f t="shared" si="4"/>
        <v>0</v>
      </c>
      <c r="I42" s="29">
        <v>0</v>
      </c>
      <c r="J42" s="29">
        <v>0</v>
      </c>
      <c r="K42" s="29">
        <v>0</v>
      </c>
      <c r="L42" s="29">
        <v>0</v>
      </c>
      <c r="M42" s="29">
        <v>22418</v>
      </c>
      <c r="N42" s="29">
        <v>0</v>
      </c>
      <c r="O42" s="29">
        <v>4169.03</v>
      </c>
      <c r="P42" s="29">
        <v>180</v>
      </c>
      <c r="Q42" s="85">
        <v>1003.78</v>
      </c>
      <c r="S42" s="53">
        <f t="shared" si="2"/>
        <v>0</v>
      </c>
      <c r="U42" s="52" t="s">
        <v>158</v>
      </c>
      <c r="W42" s="148">
        <f aca="true" t="shared" si="6" ref="W42:W50">D42+E42+G42-F42-H42-L42-M42-N42</f>
        <v>4169.030000000006</v>
      </c>
      <c r="X42" s="52" t="s">
        <v>164</v>
      </c>
    </row>
    <row r="43" spans="1:23" s="52" customFormat="1" ht="24.75" customHeight="1">
      <c r="A43" s="114"/>
      <c r="B43" s="96" t="s">
        <v>62</v>
      </c>
      <c r="C43" s="160"/>
      <c r="D43" s="29">
        <v>95.5</v>
      </c>
      <c r="E43" s="29">
        <v>145430.31</v>
      </c>
      <c r="F43" s="29">
        <v>61255.63</v>
      </c>
      <c r="G43" s="29">
        <v>0</v>
      </c>
      <c r="H43" s="29">
        <f t="shared" si="4"/>
        <v>93.5</v>
      </c>
      <c r="I43" s="29">
        <v>93.5</v>
      </c>
      <c r="J43" s="29">
        <v>0</v>
      </c>
      <c r="K43" s="29">
        <v>0</v>
      </c>
      <c r="L43" s="29">
        <v>0</v>
      </c>
      <c r="M43" s="29">
        <v>84081.18</v>
      </c>
      <c r="N43" s="29">
        <v>0</v>
      </c>
      <c r="O43" s="29">
        <v>95.5</v>
      </c>
      <c r="P43" s="29">
        <v>0</v>
      </c>
      <c r="Q43" s="85">
        <v>764.45</v>
      </c>
      <c r="S43" s="53">
        <f t="shared" si="2"/>
        <v>0</v>
      </c>
      <c r="U43" s="52" t="s">
        <v>152</v>
      </c>
      <c r="W43" s="148">
        <f t="shared" si="6"/>
        <v>95.5</v>
      </c>
    </row>
    <row r="44" spans="1:23" s="52" customFormat="1" ht="24.75" customHeight="1">
      <c r="A44" s="114"/>
      <c r="B44" s="96" t="s">
        <v>109</v>
      </c>
      <c r="C44" s="160" t="s">
        <v>162</v>
      </c>
      <c r="D44" s="29">
        <v>13694.99</v>
      </c>
      <c r="E44" s="29">
        <v>92778.79</v>
      </c>
      <c r="F44" s="29">
        <v>473373.86</v>
      </c>
      <c r="G44" s="29">
        <v>381166.25</v>
      </c>
      <c r="H44" s="29">
        <f t="shared" si="4"/>
        <v>95.9</v>
      </c>
      <c r="I44" s="29">
        <v>0</v>
      </c>
      <c r="J44" s="29">
        <v>95.9</v>
      </c>
      <c r="K44" s="29">
        <v>0</v>
      </c>
      <c r="L44" s="29">
        <v>0</v>
      </c>
      <c r="M44" s="29">
        <v>0</v>
      </c>
      <c r="N44" s="29">
        <v>0</v>
      </c>
      <c r="O44" s="29">
        <v>14170.27</v>
      </c>
      <c r="P44" s="140">
        <v>0</v>
      </c>
      <c r="Q44" s="85">
        <v>748.16</v>
      </c>
      <c r="S44" s="53">
        <f t="shared" si="2"/>
        <v>4.18367562815547E-11</v>
      </c>
      <c r="U44" s="52" t="s">
        <v>152</v>
      </c>
      <c r="W44" s="148">
        <f t="shared" si="6"/>
        <v>14170.270000000042</v>
      </c>
    </row>
    <row r="45" spans="1:23" s="52" customFormat="1" ht="24.75" customHeight="1">
      <c r="A45" s="114"/>
      <c r="B45" s="96" t="s">
        <v>111</v>
      </c>
      <c r="C45" s="160"/>
      <c r="D45" s="29">
        <v>494.74</v>
      </c>
      <c r="E45" s="29">
        <v>171739.9</v>
      </c>
      <c r="F45" s="29">
        <v>148616.25</v>
      </c>
      <c r="G45" s="29">
        <v>0</v>
      </c>
      <c r="H45" s="29">
        <f t="shared" si="4"/>
        <v>0</v>
      </c>
      <c r="I45" s="29">
        <v>0</v>
      </c>
      <c r="J45" s="29">
        <v>0</v>
      </c>
      <c r="K45" s="29">
        <v>0</v>
      </c>
      <c r="L45" s="29">
        <v>21624.5</v>
      </c>
      <c r="M45" s="29">
        <v>1857.04</v>
      </c>
      <c r="N45" s="29">
        <v>0</v>
      </c>
      <c r="O45" s="29">
        <v>136.85</v>
      </c>
      <c r="P45" s="29">
        <v>0</v>
      </c>
      <c r="Q45" s="85">
        <v>429.69</v>
      </c>
      <c r="S45" s="53">
        <f t="shared" si="2"/>
        <v>-1.5091927707544528E-11</v>
      </c>
      <c r="U45" s="52" t="s">
        <v>154</v>
      </c>
      <c r="W45" s="148">
        <f t="shared" si="6"/>
        <v>136.8499999999849</v>
      </c>
    </row>
    <row r="46" spans="1:23" s="52" customFormat="1" ht="24.75" customHeight="1">
      <c r="A46" s="114"/>
      <c r="B46" s="96" t="s">
        <v>110</v>
      </c>
      <c r="C46" s="160"/>
      <c r="D46" s="29">
        <v>560</v>
      </c>
      <c r="E46" s="29">
        <v>254462.65</v>
      </c>
      <c r="F46" s="29">
        <v>250193.38</v>
      </c>
      <c r="G46" s="29">
        <v>0</v>
      </c>
      <c r="H46" s="29">
        <f t="shared" si="4"/>
        <v>0</v>
      </c>
      <c r="I46" s="29">
        <v>0</v>
      </c>
      <c r="J46" s="29">
        <v>0</v>
      </c>
      <c r="K46" s="29">
        <v>0</v>
      </c>
      <c r="L46" s="29">
        <v>4297.27</v>
      </c>
      <c r="M46" s="29">
        <v>0</v>
      </c>
      <c r="N46" s="29">
        <v>0</v>
      </c>
      <c r="O46" s="29">
        <v>532</v>
      </c>
      <c r="P46" s="29">
        <v>0</v>
      </c>
      <c r="Q46" s="85">
        <v>361.69</v>
      </c>
      <c r="S46" s="53">
        <f t="shared" si="2"/>
        <v>-1.0913936421275139E-11</v>
      </c>
      <c r="U46" s="52" t="s">
        <v>152</v>
      </c>
      <c r="W46" s="148">
        <f t="shared" si="6"/>
        <v>531.9999999999891</v>
      </c>
    </row>
    <row r="47" spans="1:23" s="52" customFormat="1" ht="24.75" customHeight="1">
      <c r="A47" s="114"/>
      <c r="B47" s="96" t="s">
        <v>63</v>
      </c>
      <c r="C47" s="160" t="s">
        <v>162</v>
      </c>
      <c r="D47" s="29" t="s">
        <v>149</v>
      </c>
      <c r="E47" s="29">
        <v>0</v>
      </c>
      <c r="F47" s="29">
        <v>47171.32</v>
      </c>
      <c r="G47" s="29">
        <v>0</v>
      </c>
      <c r="H47" s="29">
        <f>SUM(I47:K47)</f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 t="s">
        <v>149</v>
      </c>
      <c r="P47" s="29">
        <v>0</v>
      </c>
      <c r="Q47" s="29" t="s">
        <v>149</v>
      </c>
      <c r="S47" s="53" t="e">
        <f t="shared" si="2"/>
        <v>#VALUE!</v>
      </c>
      <c r="U47" s="52" t="s">
        <v>152</v>
      </c>
      <c r="W47" s="148" t="e">
        <f t="shared" si="6"/>
        <v>#VALUE!</v>
      </c>
    </row>
    <row r="48" spans="1:23" s="52" customFormat="1" ht="24.75" customHeight="1">
      <c r="A48" s="114"/>
      <c r="B48" s="96" t="s">
        <v>64</v>
      </c>
      <c r="C48" s="107"/>
      <c r="D48" s="29">
        <v>18.8</v>
      </c>
      <c r="E48" s="29">
        <v>100</v>
      </c>
      <c r="F48" s="29">
        <v>0</v>
      </c>
      <c r="G48" s="29">
        <v>0</v>
      </c>
      <c r="H48" s="29">
        <f t="shared" si="4"/>
        <v>113</v>
      </c>
      <c r="I48" s="29">
        <v>113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5.8</v>
      </c>
      <c r="P48" s="29">
        <v>0</v>
      </c>
      <c r="Q48" s="85">
        <v>664.1</v>
      </c>
      <c r="S48" s="53">
        <f t="shared" si="2"/>
        <v>0</v>
      </c>
      <c r="U48" s="52" t="s">
        <v>157</v>
      </c>
      <c r="W48" s="148">
        <f t="shared" si="6"/>
        <v>5.799999999999997</v>
      </c>
    </row>
    <row r="49" spans="1:23" s="52" customFormat="1" ht="24.75" customHeight="1">
      <c r="A49" s="114"/>
      <c r="B49" s="96" t="s">
        <v>65</v>
      </c>
      <c r="C49" s="160"/>
      <c r="D49" s="29">
        <v>63.8</v>
      </c>
      <c r="E49" s="29">
        <v>574954.9</v>
      </c>
      <c r="F49" s="29">
        <v>0</v>
      </c>
      <c r="G49" s="29">
        <v>0</v>
      </c>
      <c r="H49" s="29">
        <f t="shared" si="4"/>
        <v>199651.2</v>
      </c>
      <c r="I49" s="29">
        <v>186163</v>
      </c>
      <c r="J49" s="29">
        <v>3350</v>
      </c>
      <c r="K49" s="29">
        <v>10138.2</v>
      </c>
      <c r="L49" s="29">
        <v>28898.7</v>
      </c>
      <c r="M49" s="29">
        <v>328985.4</v>
      </c>
      <c r="N49" s="29">
        <v>17482.4</v>
      </c>
      <c r="O49" s="29">
        <v>1</v>
      </c>
      <c r="P49" s="29">
        <v>0</v>
      </c>
      <c r="Q49" s="85">
        <v>207.58</v>
      </c>
      <c r="S49" s="53">
        <f t="shared" si="2"/>
        <v>2.1827872842550278E-11</v>
      </c>
      <c r="T49" s="123"/>
      <c r="U49" s="52" t="s">
        <v>152</v>
      </c>
      <c r="W49" s="148">
        <f t="shared" si="6"/>
        <v>1.0000000000218279</v>
      </c>
    </row>
    <row r="50" spans="1:23" s="143" customFormat="1" ht="24.75" customHeight="1">
      <c r="A50" s="141"/>
      <c r="B50" s="96" t="s">
        <v>148</v>
      </c>
      <c r="C50" s="160"/>
      <c r="D50" s="29">
        <v>184.9</v>
      </c>
      <c r="E50" s="29">
        <v>4310.2</v>
      </c>
      <c r="F50" s="29">
        <v>0</v>
      </c>
      <c r="G50" s="29">
        <v>0</v>
      </c>
      <c r="H50" s="29">
        <f t="shared" si="4"/>
        <v>3481.6</v>
      </c>
      <c r="I50" s="29">
        <v>0</v>
      </c>
      <c r="J50" s="29">
        <v>3481.6</v>
      </c>
      <c r="K50" s="29">
        <v>0</v>
      </c>
      <c r="L50" s="29">
        <v>882.5</v>
      </c>
      <c r="M50" s="29">
        <v>0</v>
      </c>
      <c r="N50" s="29">
        <v>0</v>
      </c>
      <c r="O50" s="29">
        <v>131</v>
      </c>
      <c r="P50" s="29">
        <v>0</v>
      </c>
      <c r="Q50" s="85">
        <v>169.97</v>
      </c>
      <c r="S50" s="144"/>
      <c r="T50" s="145"/>
      <c r="U50" s="143" t="s">
        <v>152</v>
      </c>
      <c r="W50" s="148">
        <f t="shared" si="6"/>
        <v>130.99999999999955</v>
      </c>
    </row>
    <row r="51" spans="1:23" s="52" customFormat="1" ht="24.75" customHeight="1">
      <c r="A51" s="80" t="s">
        <v>66</v>
      </c>
      <c r="B51" s="97"/>
      <c r="C51" s="111"/>
      <c r="D51" s="10">
        <f>SUM(D52:D74)</f>
        <v>61597.55</v>
      </c>
      <c r="E51" s="10">
        <f aca="true" t="shared" si="7" ref="E51:P51">SUM(E52:E74)</f>
        <v>280214.54000000004</v>
      </c>
      <c r="F51" s="10">
        <f t="shared" si="7"/>
        <v>244191.4</v>
      </c>
      <c r="G51" s="10">
        <f t="shared" si="7"/>
        <v>154624.4</v>
      </c>
      <c r="H51" s="10">
        <f t="shared" si="7"/>
        <v>182814.12000000002</v>
      </c>
      <c r="I51" s="10">
        <f t="shared" si="7"/>
        <v>72488.81999999999</v>
      </c>
      <c r="J51" s="10">
        <f t="shared" si="7"/>
        <v>96508.2</v>
      </c>
      <c r="K51" s="10">
        <f t="shared" si="7"/>
        <v>13817.1</v>
      </c>
      <c r="L51" s="10">
        <f t="shared" si="7"/>
        <v>19699.817199999998</v>
      </c>
      <c r="M51" s="10">
        <f t="shared" si="7"/>
        <v>52759.26</v>
      </c>
      <c r="N51" s="87">
        <f t="shared" si="7"/>
        <v>-5671.110000000001</v>
      </c>
      <c r="O51" s="10">
        <f t="shared" si="7"/>
        <v>44273.27</v>
      </c>
      <c r="P51" s="87">
        <f t="shared" si="7"/>
        <v>238.17600000000002</v>
      </c>
      <c r="Q51" s="88"/>
      <c r="S51" s="53">
        <f t="shared" si="2"/>
        <v>-41630.267199999995</v>
      </c>
      <c r="W51" s="148"/>
    </row>
    <row r="52" spans="1:23" s="52" customFormat="1" ht="24.75" customHeight="1">
      <c r="A52" s="114"/>
      <c r="B52" s="96" t="s">
        <v>67</v>
      </c>
      <c r="C52" s="107"/>
      <c r="D52" s="29">
        <v>59.7</v>
      </c>
      <c r="E52" s="29">
        <v>133</v>
      </c>
      <c r="F52" s="29">
        <v>0</v>
      </c>
      <c r="G52" s="29">
        <v>0</v>
      </c>
      <c r="H52" s="29">
        <f t="shared" si="4"/>
        <v>95.3</v>
      </c>
      <c r="I52" s="29">
        <v>95.3</v>
      </c>
      <c r="J52" s="29">
        <v>0</v>
      </c>
      <c r="K52" s="29">
        <v>0</v>
      </c>
      <c r="L52" s="29">
        <v>0</v>
      </c>
      <c r="M52" s="29">
        <v>46.7</v>
      </c>
      <c r="N52" s="29">
        <v>1.7</v>
      </c>
      <c r="O52" s="29">
        <v>49</v>
      </c>
      <c r="P52" s="29">
        <v>0</v>
      </c>
      <c r="Q52" s="85">
        <v>58.88</v>
      </c>
      <c r="S52" s="53">
        <f t="shared" si="2"/>
        <v>0</v>
      </c>
      <c r="U52" s="52" t="s">
        <v>157</v>
      </c>
      <c r="W52" s="148">
        <f>D52+E52+G52-F52-H52-L52-M52-N52</f>
        <v>48.999999999999986</v>
      </c>
    </row>
    <row r="53" spans="1:23" s="52" customFormat="1" ht="24.75" customHeight="1">
      <c r="A53" s="115"/>
      <c r="B53" s="98" t="s">
        <v>68</v>
      </c>
      <c r="C53" s="110"/>
      <c r="D53" s="90">
        <v>1456.5</v>
      </c>
      <c r="E53" s="90">
        <v>6047.7</v>
      </c>
      <c r="F53" s="90">
        <v>0</v>
      </c>
      <c r="G53" s="90">
        <v>0</v>
      </c>
      <c r="H53" s="90">
        <f t="shared" si="4"/>
        <v>5652.55</v>
      </c>
      <c r="I53" s="90">
        <v>0</v>
      </c>
      <c r="J53" s="90">
        <v>5652.55</v>
      </c>
      <c r="K53" s="90">
        <v>0</v>
      </c>
      <c r="L53" s="90">
        <v>0</v>
      </c>
      <c r="M53" s="90">
        <v>0</v>
      </c>
      <c r="N53" s="90">
        <v>195.75</v>
      </c>
      <c r="O53" s="90">
        <v>1655.9</v>
      </c>
      <c r="P53" s="90">
        <v>0</v>
      </c>
      <c r="Q53" s="91">
        <v>101.03</v>
      </c>
      <c r="S53" s="53">
        <f t="shared" si="2"/>
        <v>0</v>
      </c>
      <c r="U53" s="52" t="s">
        <v>152</v>
      </c>
      <c r="W53" s="148">
        <f>D53+E53+G53-F53-H53-L53-M53-N53</f>
        <v>1655.8999999999996</v>
      </c>
    </row>
    <row r="54" spans="1:23" s="52" customFormat="1" ht="24.75" customHeight="1">
      <c r="A54" s="126"/>
      <c r="B54" s="127" t="s">
        <v>121</v>
      </c>
      <c r="C54" s="132"/>
      <c r="D54" s="128">
        <v>798.5</v>
      </c>
      <c r="E54" s="128">
        <v>2467.7</v>
      </c>
      <c r="F54" s="128">
        <v>0</v>
      </c>
      <c r="G54" s="128">
        <v>0</v>
      </c>
      <c r="H54" s="128">
        <f t="shared" si="4"/>
        <v>2589.07</v>
      </c>
      <c r="I54" s="128">
        <v>0</v>
      </c>
      <c r="J54" s="128">
        <v>2589.07</v>
      </c>
      <c r="K54" s="128">
        <v>0</v>
      </c>
      <c r="L54" s="128">
        <v>0</v>
      </c>
      <c r="M54" s="128">
        <v>0</v>
      </c>
      <c r="N54" s="128">
        <v>66.93</v>
      </c>
      <c r="O54" s="128">
        <v>610.2</v>
      </c>
      <c r="P54" s="128">
        <v>0</v>
      </c>
      <c r="Q54" s="129">
        <v>71.12</v>
      </c>
      <c r="S54" s="53">
        <f t="shared" si="2"/>
        <v>0</v>
      </c>
      <c r="U54" s="52" t="s">
        <v>152</v>
      </c>
      <c r="W54" s="148">
        <f aca="true" t="shared" si="8" ref="W54:W60">D54+E54+G54-F54-H54-L54-M54-N54</f>
        <v>610.1999999999996</v>
      </c>
    </row>
    <row r="55" spans="1:23" s="52" customFormat="1" ht="24.75" customHeight="1">
      <c r="A55" s="114"/>
      <c r="B55" s="96" t="s">
        <v>120</v>
      </c>
      <c r="C55" s="107"/>
      <c r="D55" s="29">
        <v>78.8</v>
      </c>
      <c r="E55" s="29">
        <v>417.1</v>
      </c>
      <c r="F55" s="140">
        <v>0</v>
      </c>
      <c r="G55" s="140">
        <v>0</v>
      </c>
      <c r="H55" s="29">
        <f t="shared" si="4"/>
        <v>136.2</v>
      </c>
      <c r="I55" s="29">
        <v>136.2</v>
      </c>
      <c r="J55" s="29">
        <v>0</v>
      </c>
      <c r="K55" s="29">
        <v>0</v>
      </c>
      <c r="L55" s="29">
        <v>232.6</v>
      </c>
      <c r="M55" s="29">
        <v>48</v>
      </c>
      <c r="N55" s="29">
        <v>2.8</v>
      </c>
      <c r="O55" s="29">
        <v>76.3</v>
      </c>
      <c r="P55" s="140">
        <v>0</v>
      </c>
      <c r="Q55" s="85">
        <v>72.43</v>
      </c>
      <c r="S55" s="53">
        <f t="shared" si="2"/>
        <v>0</v>
      </c>
      <c r="U55" s="52" t="s">
        <v>152</v>
      </c>
      <c r="W55" s="148">
        <f t="shared" si="8"/>
        <v>76.30000000000005</v>
      </c>
    </row>
    <row r="56" spans="1:23" s="52" customFormat="1" ht="24.75" customHeight="1">
      <c r="A56" s="114"/>
      <c r="B56" s="96" t="s">
        <v>77</v>
      </c>
      <c r="C56" s="107"/>
      <c r="D56" s="29">
        <v>90</v>
      </c>
      <c r="E56" s="29">
        <v>3864.1</v>
      </c>
      <c r="F56" s="29">
        <v>0</v>
      </c>
      <c r="G56" s="29">
        <v>0</v>
      </c>
      <c r="H56" s="29">
        <f t="shared" si="4"/>
        <v>2079.1</v>
      </c>
      <c r="I56" s="29">
        <v>2054.6</v>
      </c>
      <c r="J56" s="29">
        <v>24.5</v>
      </c>
      <c r="K56" s="29">
        <v>0</v>
      </c>
      <c r="L56" s="29">
        <v>0</v>
      </c>
      <c r="M56" s="29">
        <v>1635.4</v>
      </c>
      <c r="N56" s="29">
        <v>174.6</v>
      </c>
      <c r="O56" s="29">
        <v>65</v>
      </c>
      <c r="P56" s="29">
        <v>0</v>
      </c>
      <c r="Q56" s="85">
        <v>104</v>
      </c>
      <c r="S56" s="53">
        <f t="shared" si="2"/>
        <v>0</v>
      </c>
      <c r="U56" s="52" t="s">
        <v>157</v>
      </c>
      <c r="W56" s="148">
        <f t="shared" si="8"/>
        <v>64.99999999999991</v>
      </c>
    </row>
    <row r="57" spans="1:23" s="52" customFormat="1" ht="24.75" customHeight="1">
      <c r="A57" s="114"/>
      <c r="B57" s="96" t="s">
        <v>78</v>
      </c>
      <c r="C57" s="107"/>
      <c r="D57" s="29">
        <v>151.7</v>
      </c>
      <c r="E57" s="29">
        <v>1065</v>
      </c>
      <c r="F57" s="29">
        <v>0</v>
      </c>
      <c r="G57" s="29">
        <v>0</v>
      </c>
      <c r="H57" s="29">
        <f t="shared" si="4"/>
        <v>0</v>
      </c>
      <c r="I57" s="29">
        <v>0</v>
      </c>
      <c r="J57" s="29">
        <v>0</v>
      </c>
      <c r="K57" s="29">
        <v>0</v>
      </c>
      <c r="L57" s="29">
        <v>0</v>
      </c>
      <c r="M57" s="29">
        <v>935.4</v>
      </c>
      <c r="N57" s="29">
        <v>158.2</v>
      </c>
      <c r="O57" s="29">
        <v>123.1</v>
      </c>
      <c r="P57" s="29">
        <v>0</v>
      </c>
      <c r="Q57" s="85">
        <v>41.77</v>
      </c>
      <c r="S57" s="53">
        <f t="shared" si="2"/>
        <v>0</v>
      </c>
      <c r="U57" s="52" t="s">
        <v>152</v>
      </c>
      <c r="W57" s="148">
        <f t="shared" si="8"/>
        <v>123.10000000000008</v>
      </c>
    </row>
    <row r="58" spans="1:23" s="52" customFormat="1" ht="24.75" customHeight="1">
      <c r="A58" s="114"/>
      <c r="B58" s="96" t="s">
        <v>79</v>
      </c>
      <c r="C58" s="160"/>
      <c r="D58" s="29">
        <v>52.9</v>
      </c>
      <c r="E58" s="29">
        <v>5134.9</v>
      </c>
      <c r="F58" s="29">
        <v>0</v>
      </c>
      <c r="G58" s="29">
        <v>0</v>
      </c>
      <c r="H58" s="29">
        <f t="shared" si="4"/>
        <v>1634.3</v>
      </c>
      <c r="I58" s="29">
        <v>1634.3</v>
      </c>
      <c r="J58" s="29">
        <v>0</v>
      </c>
      <c r="K58" s="29">
        <v>0</v>
      </c>
      <c r="L58" s="29">
        <v>0</v>
      </c>
      <c r="M58" s="29">
        <v>3346.1</v>
      </c>
      <c r="N58" s="29">
        <v>65.3</v>
      </c>
      <c r="O58" s="29">
        <v>142.1</v>
      </c>
      <c r="P58" s="29">
        <v>0</v>
      </c>
      <c r="Q58" s="85">
        <v>13.16</v>
      </c>
      <c r="S58" s="53">
        <f t="shared" si="2"/>
        <v>-8.242295734817162E-13</v>
      </c>
      <c r="U58" s="52" t="s">
        <v>157</v>
      </c>
      <c r="W58" s="148">
        <f t="shared" si="8"/>
        <v>142.09999999999917</v>
      </c>
    </row>
    <row r="59" spans="1:23" s="52" customFormat="1" ht="24.75" customHeight="1">
      <c r="A59" s="114"/>
      <c r="B59" s="96" t="s">
        <v>80</v>
      </c>
      <c r="C59" s="160" t="s">
        <v>180</v>
      </c>
      <c r="D59" s="29">
        <v>5968</v>
      </c>
      <c r="E59" s="29">
        <v>75017.9</v>
      </c>
      <c r="F59" s="29">
        <v>154624.4</v>
      </c>
      <c r="G59" s="29">
        <v>154624.4</v>
      </c>
      <c r="H59" s="29">
        <f t="shared" si="4"/>
        <v>83521.7</v>
      </c>
      <c r="I59" s="29">
        <v>65240.8</v>
      </c>
      <c r="J59" s="29">
        <v>16992.6</v>
      </c>
      <c r="K59" s="29">
        <v>1288.3</v>
      </c>
      <c r="L59" s="29">
        <v>0</v>
      </c>
      <c r="M59" s="29">
        <v>0</v>
      </c>
      <c r="N59" s="86">
        <v>-8068.8</v>
      </c>
      <c r="O59" s="29">
        <v>5533</v>
      </c>
      <c r="P59" s="29">
        <v>0</v>
      </c>
      <c r="Q59" s="85">
        <v>55.6</v>
      </c>
      <c r="S59" s="53">
        <f t="shared" si="2"/>
        <v>0</v>
      </c>
      <c r="U59" s="52" t="s">
        <v>157</v>
      </c>
      <c r="W59" s="148">
        <f t="shared" si="8"/>
        <v>5532.999999999997</v>
      </c>
    </row>
    <row r="60" spans="1:23" s="52" customFormat="1" ht="24.75" customHeight="1">
      <c r="A60" s="114"/>
      <c r="B60" s="96" t="s">
        <v>119</v>
      </c>
      <c r="C60" s="107"/>
      <c r="D60" s="29">
        <v>40211.8</v>
      </c>
      <c r="E60" s="29">
        <v>114401.8</v>
      </c>
      <c r="F60" s="29">
        <v>89567</v>
      </c>
      <c r="G60" s="29">
        <v>0</v>
      </c>
      <c r="H60" s="29">
        <f t="shared" si="4"/>
        <v>0</v>
      </c>
      <c r="I60" s="29">
        <v>0</v>
      </c>
      <c r="J60" s="29">
        <v>0</v>
      </c>
      <c r="K60" s="29">
        <v>0</v>
      </c>
      <c r="L60" s="29">
        <v>1746</v>
      </c>
      <c r="M60" s="29">
        <v>38232</v>
      </c>
      <c r="N60" s="29">
        <v>879.6</v>
      </c>
      <c r="O60" s="29">
        <v>24189</v>
      </c>
      <c r="P60" s="29">
        <v>0</v>
      </c>
      <c r="Q60" s="85">
        <v>213.15</v>
      </c>
      <c r="S60" s="53">
        <f t="shared" si="2"/>
        <v>0</v>
      </c>
      <c r="U60" s="52" t="s">
        <v>157</v>
      </c>
      <c r="W60" s="148">
        <f t="shared" si="8"/>
        <v>24189.000000000007</v>
      </c>
    </row>
    <row r="61" spans="1:23" s="52" customFormat="1" ht="24.75" customHeight="1">
      <c r="A61" s="114"/>
      <c r="B61" s="96" t="s">
        <v>69</v>
      </c>
      <c r="C61" s="160" t="s">
        <v>181</v>
      </c>
      <c r="D61" s="29">
        <v>7655.1</v>
      </c>
      <c r="E61" s="29">
        <v>26960.6</v>
      </c>
      <c r="F61" s="29">
        <v>0</v>
      </c>
      <c r="G61" s="29">
        <v>0</v>
      </c>
      <c r="H61" s="29">
        <f t="shared" si="4"/>
        <v>22287.1</v>
      </c>
      <c r="I61" s="29">
        <v>0</v>
      </c>
      <c r="J61" s="29">
        <v>22287.1</v>
      </c>
      <c r="K61" s="29">
        <v>0</v>
      </c>
      <c r="L61" s="29">
        <v>847.9</v>
      </c>
      <c r="M61" s="29">
        <v>4333.1</v>
      </c>
      <c r="N61" s="29">
        <v>0</v>
      </c>
      <c r="O61" s="29">
        <v>7147.6</v>
      </c>
      <c r="P61" s="29">
        <v>189.4</v>
      </c>
      <c r="Q61" s="85">
        <v>175.09</v>
      </c>
      <c r="S61" s="53">
        <f t="shared" si="2"/>
        <v>0</v>
      </c>
      <c r="U61" s="52" t="s">
        <v>152</v>
      </c>
      <c r="W61" s="148">
        <f>D61+E61+G61-F61-H61-L61-M61-N61</f>
        <v>7147.5999999999985</v>
      </c>
    </row>
    <row r="62" spans="1:23" s="52" customFormat="1" ht="24.75" customHeight="1">
      <c r="A62" s="114"/>
      <c r="B62" s="96" t="s">
        <v>81</v>
      </c>
      <c r="C62" s="160" t="s">
        <v>182</v>
      </c>
      <c r="D62" s="29" t="s">
        <v>149</v>
      </c>
      <c r="E62" s="29">
        <v>0</v>
      </c>
      <c r="F62" s="29">
        <v>0</v>
      </c>
      <c r="G62" s="29">
        <v>0</v>
      </c>
      <c r="H62" s="29">
        <f>SUM(I62:K62)</f>
        <v>0</v>
      </c>
      <c r="I62" s="29">
        <v>0</v>
      </c>
      <c r="J62" s="29">
        <v>0</v>
      </c>
      <c r="K62" s="29">
        <v>0</v>
      </c>
      <c r="L62" s="29">
        <v>9759.0672</v>
      </c>
      <c r="M62" s="29">
        <v>0</v>
      </c>
      <c r="N62" s="29">
        <v>0</v>
      </c>
      <c r="O62" s="29" t="s">
        <v>150</v>
      </c>
      <c r="P62" s="29">
        <v>0</v>
      </c>
      <c r="Q62" s="29" t="s">
        <v>149</v>
      </c>
      <c r="S62" s="53" t="e">
        <f t="shared" si="2"/>
        <v>#VALUE!</v>
      </c>
      <c r="U62" s="52" t="s">
        <v>152</v>
      </c>
      <c r="W62" s="148"/>
    </row>
    <row r="63" spans="1:23" s="52" customFormat="1" ht="24.75" customHeight="1">
      <c r="A63" s="114"/>
      <c r="B63" s="96" t="s">
        <v>82</v>
      </c>
      <c r="C63" s="160"/>
      <c r="D63" s="29">
        <v>94.85</v>
      </c>
      <c r="E63" s="29">
        <v>235.82</v>
      </c>
      <c r="F63" s="29">
        <v>0</v>
      </c>
      <c r="G63" s="29">
        <v>0</v>
      </c>
      <c r="H63" s="29">
        <f t="shared" si="4"/>
        <v>87.52</v>
      </c>
      <c r="I63" s="29">
        <v>0</v>
      </c>
      <c r="J63" s="29">
        <v>87.52</v>
      </c>
      <c r="K63" s="29">
        <v>0</v>
      </c>
      <c r="L63" s="29">
        <v>54.58</v>
      </c>
      <c r="M63" s="29">
        <v>112.08</v>
      </c>
      <c r="N63" s="29">
        <v>0</v>
      </c>
      <c r="O63" s="29">
        <v>76.49</v>
      </c>
      <c r="P63" s="29">
        <v>0</v>
      </c>
      <c r="Q63" s="85">
        <v>140.12</v>
      </c>
      <c r="S63" s="53">
        <f t="shared" si="2"/>
        <v>0</v>
      </c>
      <c r="U63" s="52" t="s">
        <v>152</v>
      </c>
      <c r="W63" s="148">
        <f aca="true" t="shared" si="9" ref="W63:W74">D63+E63+G63-F63-H63-L63-M63-N63</f>
        <v>76.49</v>
      </c>
    </row>
    <row r="64" spans="1:23" s="52" customFormat="1" ht="24.75" customHeight="1">
      <c r="A64" s="114"/>
      <c r="B64" s="96" t="s">
        <v>83</v>
      </c>
      <c r="C64" s="160"/>
      <c r="D64" s="29">
        <v>5.9</v>
      </c>
      <c r="E64" s="29">
        <v>1062.2</v>
      </c>
      <c r="F64" s="29">
        <v>0</v>
      </c>
      <c r="G64" s="29">
        <v>0</v>
      </c>
      <c r="H64" s="29">
        <f t="shared" si="4"/>
        <v>1062.1</v>
      </c>
      <c r="I64" s="29">
        <v>0</v>
      </c>
      <c r="J64" s="29">
        <v>1062.1</v>
      </c>
      <c r="K64" s="29">
        <v>0</v>
      </c>
      <c r="L64" s="29">
        <v>0</v>
      </c>
      <c r="M64" s="29">
        <v>0</v>
      </c>
      <c r="N64" s="29">
        <v>0</v>
      </c>
      <c r="O64" s="29">
        <v>6</v>
      </c>
      <c r="P64" s="29">
        <v>0</v>
      </c>
      <c r="Q64" s="85">
        <v>8.02</v>
      </c>
      <c r="S64" s="53">
        <f t="shared" si="2"/>
        <v>2.2737367544323206E-13</v>
      </c>
      <c r="U64" s="52" t="s">
        <v>152</v>
      </c>
      <c r="W64" s="148">
        <f t="shared" si="9"/>
        <v>6.000000000000227</v>
      </c>
    </row>
    <row r="65" spans="1:23" s="52" customFormat="1" ht="24.75" customHeight="1">
      <c r="A65" s="114"/>
      <c r="B65" s="96" t="s">
        <v>84</v>
      </c>
      <c r="C65" s="107"/>
      <c r="D65" s="29">
        <v>20.4</v>
      </c>
      <c r="E65" s="29">
        <v>357.3</v>
      </c>
      <c r="F65" s="29">
        <v>0</v>
      </c>
      <c r="G65" s="29">
        <v>0</v>
      </c>
      <c r="H65" s="29">
        <f t="shared" si="4"/>
        <v>33</v>
      </c>
      <c r="I65" s="29">
        <v>33</v>
      </c>
      <c r="J65" s="29">
        <v>0</v>
      </c>
      <c r="K65" s="29">
        <v>0</v>
      </c>
      <c r="L65" s="29">
        <v>0</v>
      </c>
      <c r="M65" s="29">
        <v>0</v>
      </c>
      <c r="N65" s="29">
        <v>308.7</v>
      </c>
      <c r="O65" s="29">
        <v>36</v>
      </c>
      <c r="P65" s="29">
        <v>0</v>
      </c>
      <c r="Q65" s="85">
        <v>29.64</v>
      </c>
      <c r="S65" s="53">
        <f t="shared" si="2"/>
        <v>0</v>
      </c>
      <c r="U65" s="52" t="s">
        <v>157</v>
      </c>
      <c r="W65" s="148">
        <f t="shared" si="9"/>
        <v>36</v>
      </c>
    </row>
    <row r="66" spans="1:23" s="52" customFormat="1" ht="24.75" customHeight="1">
      <c r="A66" s="114"/>
      <c r="B66" s="96" t="s">
        <v>70</v>
      </c>
      <c r="C66" s="107"/>
      <c r="D66" s="29">
        <v>120.3</v>
      </c>
      <c r="E66" s="29">
        <v>432.8</v>
      </c>
      <c r="F66" s="29">
        <v>0</v>
      </c>
      <c r="G66" s="29">
        <v>0</v>
      </c>
      <c r="H66" s="29">
        <f t="shared" si="4"/>
        <v>181.1</v>
      </c>
      <c r="I66" s="29">
        <v>181.1</v>
      </c>
      <c r="J66" s="29">
        <v>0</v>
      </c>
      <c r="K66" s="29">
        <v>0</v>
      </c>
      <c r="L66" s="29">
        <v>0</v>
      </c>
      <c r="M66" s="29">
        <v>97.6</v>
      </c>
      <c r="N66" s="29">
        <v>163.4</v>
      </c>
      <c r="O66" s="29">
        <v>111</v>
      </c>
      <c r="P66" s="29">
        <v>0</v>
      </c>
      <c r="Q66" s="85">
        <v>36.55</v>
      </c>
      <c r="S66" s="53">
        <f t="shared" si="2"/>
        <v>0</v>
      </c>
      <c r="U66" s="52" t="s">
        <v>157</v>
      </c>
      <c r="W66" s="148">
        <f t="shared" si="9"/>
        <v>110.99999999999997</v>
      </c>
    </row>
    <row r="67" spans="1:23" s="52" customFormat="1" ht="24.75" customHeight="1">
      <c r="A67" s="114"/>
      <c r="B67" s="96" t="s">
        <v>71</v>
      </c>
      <c r="C67" s="107"/>
      <c r="D67" s="29">
        <v>1538.4</v>
      </c>
      <c r="E67" s="29">
        <v>4155.72</v>
      </c>
      <c r="F67" s="29">
        <v>0</v>
      </c>
      <c r="G67" s="29">
        <v>0</v>
      </c>
      <c r="H67" s="29">
        <f t="shared" si="4"/>
        <v>3013.08</v>
      </c>
      <c r="I67" s="29">
        <v>1519.12</v>
      </c>
      <c r="J67" s="29">
        <v>1493.96</v>
      </c>
      <c r="K67" s="29">
        <v>0</v>
      </c>
      <c r="L67" s="29">
        <v>1077.07</v>
      </c>
      <c r="M67" s="29">
        <v>301.08</v>
      </c>
      <c r="N67" s="29">
        <v>0</v>
      </c>
      <c r="O67" s="29">
        <v>1302.89</v>
      </c>
      <c r="P67" s="86">
        <v>16.366</v>
      </c>
      <c r="Q67" s="85">
        <v>36.03</v>
      </c>
      <c r="S67" s="53">
        <f t="shared" si="2"/>
        <v>0</v>
      </c>
      <c r="U67" s="52" t="s">
        <v>152</v>
      </c>
      <c r="W67" s="148">
        <f t="shared" si="9"/>
        <v>1302.890000000001</v>
      </c>
    </row>
    <row r="68" spans="1:23" s="52" customFormat="1" ht="24.75" customHeight="1">
      <c r="A68" s="114"/>
      <c r="B68" s="96" t="s">
        <v>72</v>
      </c>
      <c r="C68" s="107"/>
      <c r="D68" s="29">
        <v>39.6</v>
      </c>
      <c r="E68" s="29">
        <v>63.8</v>
      </c>
      <c r="F68" s="29">
        <v>0</v>
      </c>
      <c r="G68" s="29">
        <v>0</v>
      </c>
      <c r="H68" s="29">
        <f t="shared" si="4"/>
        <v>46.9</v>
      </c>
      <c r="I68" s="29">
        <v>46.9</v>
      </c>
      <c r="J68" s="29">
        <v>0</v>
      </c>
      <c r="K68" s="29">
        <v>0</v>
      </c>
      <c r="L68" s="29">
        <v>0</v>
      </c>
      <c r="M68" s="29">
        <v>0</v>
      </c>
      <c r="N68" s="29">
        <v>17.2</v>
      </c>
      <c r="O68" s="29">
        <v>39.3</v>
      </c>
      <c r="P68" s="29">
        <v>0</v>
      </c>
      <c r="Q68" s="85">
        <v>36.04</v>
      </c>
      <c r="S68" s="53">
        <f t="shared" si="2"/>
        <v>0</v>
      </c>
      <c r="U68" s="52" t="s">
        <v>152</v>
      </c>
      <c r="W68" s="148">
        <f t="shared" si="9"/>
        <v>39.30000000000001</v>
      </c>
    </row>
    <row r="69" spans="1:23" s="52" customFormat="1" ht="24.75" customHeight="1">
      <c r="A69" s="114"/>
      <c r="B69" s="96" t="s">
        <v>73</v>
      </c>
      <c r="C69" s="160"/>
      <c r="D69" s="29">
        <v>432.7</v>
      </c>
      <c r="E69" s="29">
        <v>11541.6</v>
      </c>
      <c r="F69" s="29">
        <v>0</v>
      </c>
      <c r="G69" s="29">
        <v>0</v>
      </c>
      <c r="H69" s="29">
        <f t="shared" si="4"/>
        <v>11517.1</v>
      </c>
      <c r="I69" s="29">
        <v>0</v>
      </c>
      <c r="J69" s="29">
        <v>0</v>
      </c>
      <c r="K69" s="29">
        <v>11517.1</v>
      </c>
      <c r="L69" s="29">
        <v>0</v>
      </c>
      <c r="M69" s="29">
        <v>0</v>
      </c>
      <c r="N69" s="29">
        <v>80.41</v>
      </c>
      <c r="O69" s="29">
        <v>376.79</v>
      </c>
      <c r="P69" s="29">
        <v>32.41</v>
      </c>
      <c r="Q69" s="85">
        <v>44.53</v>
      </c>
      <c r="S69" s="53">
        <f t="shared" si="2"/>
        <v>7.389644451905042E-13</v>
      </c>
      <c r="U69" s="52" t="s">
        <v>154</v>
      </c>
      <c r="W69" s="148">
        <f t="shared" si="9"/>
        <v>376.79000000000076</v>
      </c>
    </row>
    <row r="70" spans="1:23" s="52" customFormat="1" ht="24.75" customHeight="1">
      <c r="A70" s="114"/>
      <c r="B70" s="96" t="s">
        <v>106</v>
      </c>
      <c r="C70" s="165"/>
      <c r="D70" s="29">
        <v>35</v>
      </c>
      <c r="E70" s="29">
        <v>1639.7</v>
      </c>
      <c r="F70" s="29">
        <v>0</v>
      </c>
      <c r="G70" s="29">
        <v>0</v>
      </c>
      <c r="H70" s="29">
        <f t="shared" si="4"/>
        <v>253.3</v>
      </c>
      <c r="I70" s="29">
        <v>253.3</v>
      </c>
      <c r="J70" s="29">
        <v>0</v>
      </c>
      <c r="K70" s="29">
        <v>0</v>
      </c>
      <c r="L70" s="29">
        <v>420</v>
      </c>
      <c r="M70" s="29">
        <v>774.3</v>
      </c>
      <c r="N70" s="29">
        <v>178.1</v>
      </c>
      <c r="O70" s="29">
        <v>49</v>
      </c>
      <c r="P70" s="29">
        <v>0</v>
      </c>
      <c r="Q70" s="85">
        <v>50.2</v>
      </c>
      <c r="S70" s="53">
        <f t="shared" si="2"/>
        <v>1.4210854715202004E-13</v>
      </c>
      <c r="U70" s="52" t="s">
        <v>157</v>
      </c>
      <c r="W70" s="148">
        <f t="shared" si="9"/>
        <v>49.00000000000014</v>
      </c>
    </row>
    <row r="71" spans="1:23" s="52" customFormat="1" ht="24.75" customHeight="1">
      <c r="A71" s="114"/>
      <c r="B71" s="96" t="s">
        <v>74</v>
      </c>
      <c r="C71" s="160" t="s">
        <v>183</v>
      </c>
      <c r="D71" s="29">
        <v>256</v>
      </c>
      <c r="E71" s="29">
        <v>12820.3</v>
      </c>
      <c r="F71" s="29">
        <v>0</v>
      </c>
      <c r="G71" s="29">
        <v>0</v>
      </c>
      <c r="H71" s="29">
        <f t="shared" si="4"/>
        <v>12797.3</v>
      </c>
      <c r="I71" s="29">
        <v>36</v>
      </c>
      <c r="J71" s="29">
        <v>12761.3</v>
      </c>
      <c r="K71" s="29">
        <v>0</v>
      </c>
      <c r="L71" s="29">
        <v>0</v>
      </c>
      <c r="M71" s="29">
        <v>0</v>
      </c>
      <c r="N71" s="29">
        <v>36</v>
      </c>
      <c r="O71" s="29">
        <v>243</v>
      </c>
      <c r="P71" s="29">
        <v>0</v>
      </c>
      <c r="Q71" s="85">
        <v>17.62</v>
      </c>
      <c r="S71" s="53">
        <f t="shared" si="2"/>
        <v>0</v>
      </c>
      <c r="U71" s="52" t="s">
        <v>152</v>
      </c>
      <c r="W71" s="148">
        <f t="shared" si="9"/>
        <v>243</v>
      </c>
    </row>
    <row r="72" spans="1:23" s="52" customFormat="1" ht="24.75" customHeight="1">
      <c r="A72" s="114"/>
      <c r="B72" s="96" t="s">
        <v>75</v>
      </c>
      <c r="C72" s="160" t="s">
        <v>184</v>
      </c>
      <c r="D72" s="29" t="s">
        <v>149</v>
      </c>
      <c r="E72" s="29">
        <v>0</v>
      </c>
      <c r="F72" s="29">
        <v>0</v>
      </c>
      <c r="G72" s="29">
        <v>0</v>
      </c>
      <c r="H72" s="29">
        <f>SUM(I72:K72)</f>
        <v>31871.2</v>
      </c>
      <c r="I72" s="29">
        <v>0</v>
      </c>
      <c r="J72" s="29">
        <v>31871.2</v>
      </c>
      <c r="K72" s="29">
        <v>0</v>
      </c>
      <c r="L72" s="29">
        <v>0</v>
      </c>
      <c r="M72" s="29">
        <v>0</v>
      </c>
      <c r="N72" s="29">
        <v>0</v>
      </c>
      <c r="O72" s="29" t="s">
        <v>149</v>
      </c>
      <c r="P72" s="29">
        <v>0</v>
      </c>
      <c r="Q72" s="29" t="s">
        <v>149</v>
      </c>
      <c r="S72" s="53" t="e">
        <f t="shared" si="2"/>
        <v>#VALUE!</v>
      </c>
      <c r="U72" s="52" t="s">
        <v>157</v>
      </c>
      <c r="W72" s="148" t="e">
        <f t="shared" si="9"/>
        <v>#VALUE!</v>
      </c>
    </row>
    <row r="73" spans="1:23" s="52" customFormat="1" ht="24.75" customHeight="1">
      <c r="A73" s="114"/>
      <c r="B73" s="96" t="s">
        <v>76</v>
      </c>
      <c r="C73" s="107"/>
      <c r="D73" s="29">
        <v>2208.4</v>
      </c>
      <c r="E73" s="29">
        <v>11973.5</v>
      </c>
      <c r="F73" s="29">
        <v>0</v>
      </c>
      <c r="G73" s="29">
        <v>0</v>
      </c>
      <c r="H73" s="29">
        <f t="shared" si="4"/>
        <v>3792.2</v>
      </c>
      <c r="I73" s="29">
        <v>1094.2</v>
      </c>
      <c r="J73" s="29">
        <v>1686.3</v>
      </c>
      <c r="K73" s="29">
        <v>1011.7</v>
      </c>
      <c r="L73" s="29">
        <v>5562.6</v>
      </c>
      <c r="M73" s="29">
        <v>2724.5</v>
      </c>
      <c r="N73" s="29">
        <v>0</v>
      </c>
      <c r="O73" s="29">
        <v>2102.6</v>
      </c>
      <c r="P73" s="29">
        <v>0</v>
      </c>
      <c r="Q73" s="85">
        <v>137.82</v>
      </c>
      <c r="S73" s="53">
        <f aca="true" t="shared" si="10" ref="S73:S109">D73+E73-F73+G73-H73-L73-M73-N73-O73</f>
        <v>0</v>
      </c>
      <c r="U73" s="52" t="s">
        <v>154</v>
      </c>
      <c r="W73" s="148">
        <f t="shared" si="9"/>
        <v>2102.6000000000004</v>
      </c>
    </row>
    <row r="74" spans="1:23" s="52" customFormat="1" ht="24.75" customHeight="1">
      <c r="A74" s="115"/>
      <c r="B74" s="98" t="s">
        <v>85</v>
      </c>
      <c r="C74" s="110"/>
      <c r="D74" s="90">
        <v>323</v>
      </c>
      <c r="E74" s="90">
        <v>422</v>
      </c>
      <c r="F74" s="90">
        <v>0</v>
      </c>
      <c r="G74" s="90">
        <v>0</v>
      </c>
      <c r="H74" s="90">
        <f t="shared" si="4"/>
        <v>164</v>
      </c>
      <c r="I74" s="90">
        <v>164</v>
      </c>
      <c r="J74" s="90">
        <v>0</v>
      </c>
      <c r="K74" s="90">
        <v>0</v>
      </c>
      <c r="L74" s="90">
        <v>0</v>
      </c>
      <c r="M74" s="90">
        <v>173</v>
      </c>
      <c r="N74" s="90">
        <v>69</v>
      </c>
      <c r="O74" s="90">
        <v>339</v>
      </c>
      <c r="P74" s="90">
        <v>0</v>
      </c>
      <c r="Q74" s="91">
        <v>16.3</v>
      </c>
      <c r="S74" s="53">
        <f t="shared" si="10"/>
        <v>0</v>
      </c>
      <c r="U74" s="52" t="s">
        <v>157</v>
      </c>
      <c r="W74" s="148">
        <f t="shared" si="9"/>
        <v>339</v>
      </c>
    </row>
    <row r="75" spans="1:23" s="52" customFormat="1" ht="24.75" customHeight="1">
      <c r="A75" s="133" t="s">
        <v>86</v>
      </c>
      <c r="B75" s="134"/>
      <c r="C75" s="135"/>
      <c r="D75" s="82">
        <f>SUM(D76:D81)</f>
        <v>6.4</v>
      </c>
      <c r="E75" s="82">
        <f aca="true" t="shared" si="11" ref="E75:P75">SUM(E76:E81)</f>
        <v>172251.77999999997</v>
      </c>
      <c r="F75" s="82">
        <f t="shared" si="11"/>
        <v>91040.83</v>
      </c>
      <c r="G75" s="82">
        <f t="shared" si="11"/>
        <v>0</v>
      </c>
      <c r="H75" s="82">
        <f t="shared" si="11"/>
        <v>34.1</v>
      </c>
      <c r="I75" s="82">
        <f t="shared" si="11"/>
        <v>0</v>
      </c>
      <c r="J75" s="82">
        <f t="shared" si="11"/>
        <v>34.1</v>
      </c>
      <c r="K75" s="82">
        <f t="shared" si="11"/>
        <v>0</v>
      </c>
      <c r="L75" s="82">
        <f t="shared" si="11"/>
        <v>1494.76</v>
      </c>
      <c r="M75" s="82">
        <f t="shared" si="11"/>
        <v>79682.68999999999</v>
      </c>
      <c r="N75" s="82">
        <f t="shared" si="11"/>
        <v>0</v>
      </c>
      <c r="O75" s="82">
        <f t="shared" si="11"/>
        <v>5.8</v>
      </c>
      <c r="P75" s="82">
        <f t="shared" si="11"/>
        <v>0</v>
      </c>
      <c r="Q75" s="136"/>
      <c r="S75" s="53">
        <f t="shared" si="10"/>
        <v>-2.6193269775376393E-11</v>
      </c>
      <c r="W75" s="148"/>
    </row>
    <row r="76" spans="1:23" s="52" customFormat="1" ht="24.75" customHeight="1">
      <c r="A76" s="114"/>
      <c r="B76" s="96" t="s">
        <v>87</v>
      </c>
      <c r="C76" s="160" t="s">
        <v>178</v>
      </c>
      <c r="D76" s="29" t="s">
        <v>149</v>
      </c>
      <c r="E76" s="29">
        <v>32676.03</v>
      </c>
      <c r="F76" s="29">
        <v>17588.26</v>
      </c>
      <c r="G76" s="29">
        <v>0</v>
      </c>
      <c r="H76" s="29">
        <f>SUM(I76:K76)</f>
        <v>0</v>
      </c>
      <c r="I76" s="29">
        <v>0</v>
      </c>
      <c r="J76" s="29">
        <v>0</v>
      </c>
      <c r="K76" s="29">
        <v>0</v>
      </c>
      <c r="L76" s="29">
        <v>1494.76</v>
      </c>
      <c r="M76" s="29">
        <v>13593.01</v>
      </c>
      <c r="N76" s="29">
        <v>0</v>
      </c>
      <c r="O76" s="29" t="s">
        <v>149</v>
      </c>
      <c r="P76" s="29">
        <v>0</v>
      </c>
      <c r="Q76" s="29">
        <v>0</v>
      </c>
      <c r="S76" s="53" t="e">
        <f t="shared" si="10"/>
        <v>#VALUE!</v>
      </c>
      <c r="U76" s="52" t="s">
        <v>152</v>
      </c>
      <c r="W76" s="148"/>
    </row>
    <row r="77" spans="1:23" s="52" customFormat="1" ht="24.75" customHeight="1">
      <c r="A77" s="114"/>
      <c r="B77" s="96" t="s">
        <v>88</v>
      </c>
      <c r="C77" s="160" t="s">
        <v>160</v>
      </c>
      <c r="D77" s="29" t="s">
        <v>149</v>
      </c>
      <c r="E77" s="29">
        <v>111119.27</v>
      </c>
      <c r="F77" s="29">
        <v>50056.93</v>
      </c>
      <c r="G77" s="29">
        <v>0</v>
      </c>
      <c r="H77" s="29">
        <f>SUM(I77:K77)</f>
        <v>0</v>
      </c>
      <c r="I77" s="29">
        <v>0</v>
      </c>
      <c r="J77" s="29">
        <v>0</v>
      </c>
      <c r="K77" s="29">
        <v>0</v>
      </c>
      <c r="L77" s="29">
        <v>0</v>
      </c>
      <c r="M77" s="29">
        <v>61062.34</v>
      </c>
      <c r="N77" s="29">
        <v>0</v>
      </c>
      <c r="O77" s="29" t="s">
        <v>149</v>
      </c>
      <c r="P77" s="29">
        <v>0</v>
      </c>
      <c r="Q77" s="85">
        <v>164.21</v>
      </c>
      <c r="S77" s="53" t="e">
        <f t="shared" si="10"/>
        <v>#VALUE!</v>
      </c>
      <c r="U77" s="52" t="s">
        <v>152</v>
      </c>
      <c r="W77" s="148"/>
    </row>
    <row r="78" spans="1:23" s="52" customFormat="1" ht="24.75" customHeight="1">
      <c r="A78" s="114"/>
      <c r="B78" s="96" t="s">
        <v>89</v>
      </c>
      <c r="C78" s="160" t="s">
        <v>160</v>
      </c>
      <c r="D78" s="29" t="s">
        <v>149</v>
      </c>
      <c r="E78" s="29">
        <v>15967.71</v>
      </c>
      <c r="F78" s="29">
        <v>10947.27</v>
      </c>
      <c r="G78" s="29">
        <v>0</v>
      </c>
      <c r="H78" s="29">
        <f>SUM(I78:K78)</f>
        <v>0</v>
      </c>
      <c r="I78" s="29">
        <v>0</v>
      </c>
      <c r="J78" s="29">
        <v>0</v>
      </c>
      <c r="K78" s="29">
        <v>0</v>
      </c>
      <c r="L78" s="29">
        <v>0</v>
      </c>
      <c r="M78" s="29">
        <v>5020.44</v>
      </c>
      <c r="N78" s="29">
        <v>0</v>
      </c>
      <c r="O78" s="29" t="s">
        <v>149</v>
      </c>
      <c r="P78" s="29">
        <v>0</v>
      </c>
      <c r="Q78" s="85">
        <v>1275.24</v>
      </c>
      <c r="S78" s="53" t="e">
        <f t="shared" si="10"/>
        <v>#VALUE!</v>
      </c>
      <c r="U78" s="52" t="s">
        <v>152</v>
      </c>
      <c r="W78" s="148"/>
    </row>
    <row r="79" spans="1:23" s="52" customFormat="1" ht="24.75" customHeight="1">
      <c r="A79" s="114"/>
      <c r="B79" s="96" t="s">
        <v>90</v>
      </c>
      <c r="C79" s="160" t="s">
        <v>160</v>
      </c>
      <c r="D79" s="29" t="s">
        <v>149</v>
      </c>
      <c r="E79" s="29">
        <v>10805.76</v>
      </c>
      <c r="F79" s="29">
        <v>10805.76</v>
      </c>
      <c r="G79" s="29">
        <v>0</v>
      </c>
      <c r="H79" s="29">
        <f>SUM(I79:K79)</f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 t="s">
        <v>149</v>
      </c>
      <c r="P79" s="29">
        <v>0</v>
      </c>
      <c r="Q79" s="85">
        <v>383</v>
      </c>
      <c r="S79" s="53" t="e">
        <f t="shared" si="10"/>
        <v>#VALUE!</v>
      </c>
      <c r="U79" s="52" t="s">
        <v>152</v>
      </c>
      <c r="W79" s="148"/>
    </row>
    <row r="80" spans="1:23" s="52" customFormat="1" ht="24.75" customHeight="1">
      <c r="A80" s="114"/>
      <c r="B80" s="96" t="s">
        <v>91</v>
      </c>
      <c r="C80" s="160" t="s">
        <v>160</v>
      </c>
      <c r="D80" s="29" t="s">
        <v>149</v>
      </c>
      <c r="E80" s="29">
        <v>1642.61</v>
      </c>
      <c r="F80" s="29">
        <v>1642.61</v>
      </c>
      <c r="G80" s="29">
        <v>0</v>
      </c>
      <c r="H80" s="29">
        <f>SUM(I80:K80)</f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 t="s">
        <v>149</v>
      </c>
      <c r="P80" s="29">
        <v>0</v>
      </c>
      <c r="Q80" s="85">
        <v>310</v>
      </c>
      <c r="S80" s="53" t="e">
        <f t="shared" si="10"/>
        <v>#VALUE!</v>
      </c>
      <c r="U80" s="52" t="s">
        <v>152</v>
      </c>
      <c r="W80" s="148"/>
    </row>
    <row r="81" spans="1:23" s="52" customFormat="1" ht="24.75" customHeight="1">
      <c r="A81" s="114"/>
      <c r="B81" s="96" t="s">
        <v>92</v>
      </c>
      <c r="C81" s="160"/>
      <c r="D81" s="29">
        <v>6.4</v>
      </c>
      <c r="E81" s="29">
        <v>40.4</v>
      </c>
      <c r="F81" s="29">
        <v>0</v>
      </c>
      <c r="G81" s="29">
        <v>0</v>
      </c>
      <c r="H81" s="29">
        <f>I81+J81+K81</f>
        <v>34.1</v>
      </c>
      <c r="I81" s="29">
        <v>0</v>
      </c>
      <c r="J81" s="29">
        <v>34.1</v>
      </c>
      <c r="K81" s="29">
        <v>0</v>
      </c>
      <c r="L81" s="29">
        <v>0</v>
      </c>
      <c r="M81" s="29">
        <v>6.9</v>
      </c>
      <c r="N81" s="29">
        <v>0</v>
      </c>
      <c r="O81" s="29">
        <v>5.8</v>
      </c>
      <c r="P81" s="29">
        <v>0</v>
      </c>
      <c r="Q81" s="85">
        <v>17.8</v>
      </c>
      <c r="S81" s="53">
        <f t="shared" si="10"/>
        <v>0</v>
      </c>
      <c r="U81" s="52" t="s">
        <v>152</v>
      </c>
      <c r="W81" s="148">
        <f>D81+E81+G81-F81-H81-L81-M81-N81</f>
        <v>5.799999999999995</v>
      </c>
    </row>
    <row r="82" spans="1:23" s="52" customFormat="1" ht="24.75" customHeight="1">
      <c r="A82" s="116" t="s">
        <v>93</v>
      </c>
      <c r="B82" s="97"/>
      <c r="C82" s="111"/>
      <c r="D82" s="10">
        <f>D83+D92+D106</f>
        <v>880.6200000000001</v>
      </c>
      <c r="E82" s="10">
        <f aca="true" t="shared" si="12" ref="E82:P82">E83+E92+E106</f>
        <v>514.79</v>
      </c>
      <c r="F82" s="10">
        <f t="shared" si="12"/>
        <v>0</v>
      </c>
      <c r="G82" s="10">
        <f t="shared" si="12"/>
        <v>0</v>
      </c>
      <c r="H82" s="10">
        <f t="shared" si="12"/>
        <v>771.33</v>
      </c>
      <c r="I82" s="10">
        <f t="shared" si="12"/>
        <v>3.5</v>
      </c>
      <c r="J82" s="10">
        <f t="shared" si="12"/>
        <v>762.73</v>
      </c>
      <c r="K82" s="10">
        <f t="shared" si="12"/>
        <v>5.1</v>
      </c>
      <c r="L82" s="10">
        <f t="shared" si="12"/>
        <v>0</v>
      </c>
      <c r="M82" s="10">
        <f t="shared" si="12"/>
        <v>7.9</v>
      </c>
      <c r="N82" s="10">
        <f t="shared" si="12"/>
        <v>128.38</v>
      </c>
      <c r="O82" s="10">
        <f t="shared" si="12"/>
        <v>492.79999999999995</v>
      </c>
      <c r="P82" s="10">
        <f t="shared" si="12"/>
        <v>0.1</v>
      </c>
      <c r="Q82" s="88"/>
      <c r="S82" s="53">
        <f t="shared" si="10"/>
        <v>-4.999999999999886</v>
      </c>
      <c r="W82" s="148"/>
    </row>
    <row r="83" spans="1:23" s="52" customFormat="1" ht="24.75" customHeight="1">
      <c r="A83" s="117" t="s">
        <v>94</v>
      </c>
      <c r="B83" s="97"/>
      <c r="C83" s="107"/>
      <c r="D83" s="29">
        <f>SUM(D84:D91)</f>
        <v>246.52000000000004</v>
      </c>
      <c r="E83" s="29">
        <f aca="true" t="shared" si="13" ref="E83:P83">SUM(E84:E91)</f>
        <v>327.99</v>
      </c>
      <c r="F83" s="29">
        <f t="shared" si="13"/>
        <v>0</v>
      </c>
      <c r="G83" s="29">
        <f t="shared" si="13"/>
        <v>0</v>
      </c>
      <c r="H83" s="29">
        <f t="shared" si="13"/>
        <v>357.92999999999995</v>
      </c>
      <c r="I83" s="29">
        <f t="shared" si="13"/>
        <v>3.1</v>
      </c>
      <c r="J83" s="29">
        <f t="shared" si="13"/>
        <v>354.8299999999999</v>
      </c>
      <c r="K83" s="29">
        <f t="shared" si="13"/>
        <v>0</v>
      </c>
      <c r="L83" s="29">
        <f t="shared" si="13"/>
        <v>0</v>
      </c>
      <c r="M83" s="29">
        <f t="shared" si="13"/>
        <v>7.9</v>
      </c>
      <c r="N83" s="29">
        <f t="shared" si="13"/>
        <v>93.28000000000002</v>
      </c>
      <c r="O83" s="29">
        <f t="shared" si="13"/>
        <v>115.39999999999999</v>
      </c>
      <c r="P83" s="29">
        <f t="shared" si="13"/>
        <v>0</v>
      </c>
      <c r="Q83" s="29"/>
      <c r="S83" s="53">
        <f t="shared" si="10"/>
        <v>0</v>
      </c>
      <c r="W83" s="148"/>
    </row>
    <row r="84" spans="1:23" s="52" customFormat="1" ht="24.75" customHeight="1">
      <c r="A84" s="114"/>
      <c r="B84" s="96" t="s">
        <v>95</v>
      </c>
      <c r="C84" s="107"/>
      <c r="D84" s="29">
        <v>77</v>
      </c>
      <c r="E84" s="29">
        <v>17.8</v>
      </c>
      <c r="F84" s="29">
        <v>0</v>
      </c>
      <c r="G84" s="29">
        <v>0</v>
      </c>
      <c r="H84" s="29">
        <v>20.4</v>
      </c>
      <c r="I84" s="29">
        <v>3.1</v>
      </c>
      <c r="J84" s="29">
        <v>17.3</v>
      </c>
      <c r="K84" s="29">
        <v>0</v>
      </c>
      <c r="L84" s="29">
        <v>0</v>
      </c>
      <c r="M84" s="29">
        <v>0</v>
      </c>
      <c r="N84" s="29">
        <v>26</v>
      </c>
      <c r="O84" s="29">
        <v>48.4</v>
      </c>
      <c r="P84" s="29">
        <v>0</v>
      </c>
      <c r="Q84" s="85">
        <v>2.8</v>
      </c>
      <c r="S84" s="53">
        <f t="shared" si="10"/>
        <v>0</v>
      </c>
      <c r="U84" s="52" t="s">
        <v>152</v>
      </c>
      <c r="W84" s="148">
        <f aca="true" t="shared" si="14" ref="W84:W116">D84+E84+G84-F84-H84-L84-M84-N84</f>
        <v>48.400000000000006</v>
      </c>
    </row>
    <row r="85" spans="1:23" s="52" customFormat="1" ht="24.75" customHeight="1">
      <c r="A85" s="114"/>
      <c r="B85" s="96" t="s">
        <v>96</v>
      </c>
      <c r="C85" s="160"/>
      <c r="D85" s="29">
        <v>75.3</v>
      </c>
      <c r="E85" s="29">
        <v>157.2</v>
      </c>
      <c r="F85" s="29">
        <v>0</v>
      </c>
      <c r="G85" s="29">
        <v>0</v>
      </c>
      <c r="H85" s="29">
        <f aca="true" t="shared" si="15" ref="H85:H106">I85+J85+K85</f>
        <v>183.3</v>
      </c>
      <c r="I85" s="29">
        <v>0</v>
      </c>
      <c r="J85" s="29">
        <v>183.3</v>
      </c>
      <c r="K85" s="29">
        <v>0</v>
      </c>
      <c r="L85" s="29">
        <v>0</v>
      </c>
      <c r="M85" s="29">
        <v>0</v>
      </c>
      <c r="N85" s="29">
        <v>20.1</v>
      </c>
      <c r="O85" s="29">
        <v>29.1</v>
      </c>
      <c r="P85" s="29">
        <v>0</v>
      </c>
      <c r="Q85" s="85">
        <v>5.48</v>
      </c>
      <c r="S85" s="53">
        <f t="shared" si="10"/>
        <v>0</v>
      </c>
      <c r="U85" s="52" t="s">
        <v>152</v>
      </c>
      <c r="W85" s="148">
        <f t="shared" si="14"/>
        <v>29.099999999999987</v>
      </c>
    </row>
    <row r="86" spans="1:23" s="52" customFormat="1" ht="24.75" customHeight="1">
      <c r="A86" s="114"/>
      <c r="B86" s="96" t="s">
        <v>97</v>
      </c>
      <c r="C86" s="160"/>
      <c r="D86" s="29">
        <v>41.9</v>
      </c>
      <c r="E86" s="29">
        <v>61</v>
      </c>
      <c r="F86" s="29">
        <v>0</v>
      </c>
      <c r="G86" s="29">
        <v>0</v>
      </c>
      <c r="H86" s="29">
        <f t="shared" si="15"/>
        <v>73.4</v>
      </c>
      <c r="I86" s="29">
        <v>0</v>
      </c>
      <c r="J86" s="29">
        <v>73.4</v>
      </c>
      <c r="K86" s="29">
        <v>0</v>
      </c>
      <c r="L86" s="29">
        <v>0</v>
      </c>
      <c r="M86" s="29">
        <v>0</v>
      </c>
      <c r="N86" s="29">
        <v>10.8</v>
      </c>
      <c r="O86" s="29">
        <v>18.7</v>
      </c>
      <c r="P86" s="29">
        <v>0</v>
      </c>
      <c r="Q86" s="85">
        <v>6.6</v>
      </c>
      <c r="S86" s="53">
        <f t="shared" si="10"/>
        <v>0</v>
      </c>
      <c r="U86" s="52" t="s">
        <v>152</v>
      </c>
      <c r="W86" s="148">
        <f t="shared" si="14"/>
        <v>18.7</v>
      </c>
    </row>
    <row r="87" spans="1:23" s="52" customFormat="1" ht="24.75" customHeight="1">
      <c r="A87" s="114"/>
      <c r="B87" s="96" t="s">
        <v>98</v>
      </c>
      <c r="C87" s="160"/>
      <c r="D87" s="29">
        <v>10.4</v>
      </c>
      <c r="E87" s="29">
        <v>32.1</v>
      </c>
      <c r="F87" s="29">
        <v>0</v>
      </c>
      <c r="G87" s="29">
        <v>0</v>
      </c>
      <c r="H87" s="29">
        <f t="shared" si="15"/>
        <v>36.5</v>
      </c>
      <c r="I87" s="29">
        <v>0</v>
      </c>
      <c r="J87" s="29">
        <v>36.5</v>
      </c>
      <c r="K87" s="29">
        <v>0</v>
      </c>
      <c r="L87" s="29">
        <v>0</v>
      </c>
      <c r="M87" s="29">
        <v>0</v>
      </c>
      <c r="N87" s="29">
        <v>5.2</v>
      </c>
      <c r="O87" s="29">
        <v>0.8</v>
      </c>
      <c r="P87" s="29">
        <v>0</v>
      </c>
      <c r="Q87" s="85">
        <v>2.4</v>
      </c>
      <c r="S87" s="53">
        <f t="shared" si="10"/>
        <v>0</v>
      </c>
      <c r="U87" s="52" t="s">
        <v>152</v>
      </c>
      <c r="W87" s="148">
        <f t="shared" si="14"/>
        <v>0.7999999999999998</v>
      </c>
    </row>
    <row r="88" spans="1:23" s="52" customFormat="1" ht="24.75" customHeight="1">
      <c r="A88" s="114"/>
      <c r="B88" s="96" t="s">
        <v>99</v>
      </c>
      <c r="C88" s="107"/>
      <c r="D88" s="29">
        <v>7.4</v>
      </c>
      <c r="E88" s="29">
        <v>28.3</v>
      </c>
      <c r="F88" s="29">
        <v>0</v>
      </c>
      <c r="G88" s="29">
        <v>0</v>
      </c>
      <c r="H88" s="29">
        <f t="shared" si="15"/>
        <v>18.9</v>
      </c>
      <c r="I88" s="29">
        <v>0</v>
      </c>
      <c r="J88" s="29">
        <v>18.9</v>
      </c>
      <c r="K88" s="29">
        <v>0</v>
      </c>
      <c r="L88" s="29">
        <v>0</v>
      </c>
      <c r="M88" s="29">
        <v>0</v>
      </c>
      <c r="N88" s="29">
        <v>14.8</v>
      </c>
      <c r="O88" s="29">
        <v>2</v>
      </c>
      <c r="P88" s="29">
        <v>0</v>
      </c>
      <c r="Q88" s="85">
        <v>5.1</v>
      </c>
      <c r="S88" s="53">
        <f t="shared" si="10"/>
        <v>3.552713678800501E-15</v>
      </c>
      <c r="U88" s="52" t="s">
        <v>152</v>
      </c>
      <c r="W88" s="148">
        <f t="shared" si="14"/>
        <v>2.0000000000000036</v>
      </c>
    </row>
    <row r="89" spans="1:23" s="52" customFormat="1" ht="24.75" customHeight="1">
      <c r="A89" s="114"/>
      <c r="B89" s="96" t="s">
        <v>100</v>
      </c>
      <c r="C89" s="107"/>
      <c r="D89" s="29">
        <v>20.8</v>
      </c>
      <c r="E89" s="29">
        <v>12.8</v>
      </c>
      <c r="F89" s="29">
        <v>0</v>
      </c>
      <c r="G89" s="29">
        <v>0</v>
      </c>
      <c r="H89" s="29">
        <f t="shared" si="15"/>
        <v>7.9</v>
      </c>
      <c r="I89" s="29">
        <v>0</v>
      </c>
      <c r="J89" s="29">
        <v>7.9</v>
      </c>
      <c r="K89" s="29">
        <v>0</v>
      </c>
      <c r="L89" s="29">
        <v>0</v>
      </c>
      <c r="M89" s="29">
        <v>7.9</v>
      </c>
      <c r="N89" s="29">
        <v>4.2</v>
      </c>
      <c r="O89" s="29">
        <v>13.6</v>
      </c>
      <c r="P89" s="29">
        <v>0</v>
      </c>
      <c r="Q89" s="85">
        <v>10.9</v>
      </c>
      <c r="S89" s="53">
        <f t="shared" si="10"/>
        <v>0</v>
      </c>
      <c r="U89" s="52" t="s">
        <v>152</v>
      </c>
      <c r="W89" s="148">
        <f t="shared" si="14"/>
        <v>13.600000000000005</v>
      </c>
    </row>
    <row r="90" spans="1:23" s="52" customFormat="1" ht="24.75" customHeight="1">
      <c r="A90" s="114"/>
      <c r="B90" s="96" t="s">
        <v>188</v>
      </c>
      <c r="C90" s="109"/>
      <c r="D90" s="29">
        <v>2.02</v>
      </c>
      <c r="E90" s="29">
        <v>1.59</v>
      </c>
      <c r="F90" s="29">
        <v>0</v>
      </c>
      <c r="G90" s="29">
        <v>0</v>
      </c>
      <c r="H90" s="29">
        <f t="shared" si="15"/>
        <v>0.63</v>
      </c>
      <c r="I90" s="29">
        <v>0</v>
      </c>
      <c r="J90" s="29">
        <v>0.63</v>
      </c>
      <c r="K90" s="29">
        <v>0</v>
      </c>
      <c r="L90" s="29">
        <v>0</v>
      </c>
      <c r="M90" s="29">
        <v>0</v>
      </c>
      <c r="N90" s="29">
        <v>0.48</v>
      </c>
      <c r="O90" s="29">
        <v>2.5</v>
      </c>
      <c r="P90" s="29">
        <v>0</v>
      </c>
      <c r="Q90" s="85">
        <v>6.6</v>
      </c>
      <c r="S90" s="53">
        <f t="shared" si="10"/>
        <v>0</v>
      </c>
      <c r="U90" s="52" t="s">
        <v>152</v>
      </c>
      <c r="W90" s="148">
        <f t="shared" si="14"/>
        <v>2.5000000000000004</v>
      </c>
    </row>
    <row r="91" spans="1:23" s="52" customFormat="1" ht="24.75" customHeight="1">
      <c r="A91" s="114"/>
      <c r="B91" s="96" t="s">
        <v>101</v>
      </c>
      <c r="C91" s="107"/>
      <c r="D91" s="29">
        <v>11.7</v>
      </c>
      <c r="E91" s="29">
        <v>17.2</v>
      </c>
      <c r="F91" s="29">
        <v>0</v>
      </c>
      <c r="G91" s="29">
        <v>0</v>
      </c>
      <c r="H91" s="29">
        <f t="shared" si="15"/>
        <v>16.9</v>
      </c>
      <c r="I91" s="29">
        <v>0</v>
      </c>
      <c r="J91" s="29">
        <v>16.9</v>
      </c>
      <c r="K91" s="29">
        <v>0</v>
      </c>
      <c r="L91" s="29">
        <v>0</v>
      </c>
      <c r="M91" s="29">
        <v>0</v>
      </c>
      <c r="N91" s="29">
        <v>11.7</v>
      </c>
      <c r="O91" s="29">
        <v>0.3</v>
      </c>
      <c r="P91" s="29">
        <v>0</v>
      </c>
      <c r="Q91" s="85">
        <v>19.1</v>
      </c>
      <c r="S91" s="53">
        <f t="shared" si="10"/>
        <v>7.216449660063518E-16</v>
      </c>
      <c r="U91" s="52" t="s">
        <v>152</v>
      </c>
      <c r="W91" s="148">
        <f t="shared" si="14"/>
        <v>0.3000000000000007</v>
      </c>
    </row>
    <row r="92" spans="1:23" s="52" customFormat="1" ht="24.75" customHeight="1">
      <c r="A92" s="117" t="s">
        <v>102</v>
      </c>
      <c r="B92" s="108" t="s">
        <v>185</v>
      </c>
      <c r="C92" s="107"/>
      <c r="D92" s="29">
        <f>SUM(D93:D105)</f>
        <v>547.1</v>
      </c>
      <c r="E92" s="29">
        <f aca="true" t="shared" si="16" ref="E92:P92">SUM(E93:E105)</f>
        <v>186.79999999999998</v>
      </c>
      <c r="F92" s="29">
        <f t="shared" si="16"/>
        <v>0</v>
      </c>
      <c r="G92" s="29">
        <f t="shared" si="16"/>
        <v>0</v>
      </c>
      <c r="H92" s="29">
        <f t="shared" si="16"/>
        <v>397.80000000000007</v>
      </c>
      <c r="I92" s="29">
        <f t="shared" si="16"/>
        <v>0</v>
      </c>
      <c r="J92" s="29">
        <f t="shared" si="16"/>
        <v>397.80000000000007</v>
      </c>
      <c r="K92" s="29">
        <f t="shared" si="16"/>
        <v>0</v>
      </c>
      <c r="L92" s="29">
        <f t="shared" si="16"/>
        <v>0</v>
      </c>
      <c r="M92" s="29">
        <f t="shared" si="16"/>
        <v>0</v>
      </c>
      <c r="N92" s="29">
        <f>SUM(N93:N105)</f>
        <v>35.099999999999994</v>
      </c>
      <c r="O92" s="29">
        <f t="shared" si="16"/>
        <v>301</v>
      </c>
      <c r="P92" s="29">
        <f t="shared" si="16"/>
        <v>0</v>
      </c>
      <c r="Q92" s="88"/>
      <c r="S92" s="53">
        <f t="shared" si="10"/>
        <v>0</v>
      </c>
      <c r="W92" s="148"/>
    </row>
    <row r="93" spans="1:23" s="52" customFormat="1" ht="24.75" customHeight="1">
      <c r="A93" s="114"/>
      <c r="B93" s="96" t="s">
        <v>103</v>
      </c>
      <c r="C93" s="109"/>
      <c r="D93" s="29">
        <v>55.7</v>
      </c>
      <c r="E93" s="29">
        <v>22.3</v>
      </c>
      <c r="F93" s="29">
        <v>0</v>
      </c>
      <c r="G93" s="29">
        <v>0</v>
      </c>
      <c r="H93" s="29">
        <f t="shared" si="15"/>
        <v>48.9</v>
      </c>
      <c r="I93" s="29">
        <v>0</v>
      </c>
      <c r="J93" s="29">
        <v>48.9</v>
      </c>
      <c r="K93" s="29">
        <v>0</v>
      </c>
      <c r="L93" s="29">
        <v>0</v>
      </c>
      <c r="M93" s="29">
        <v>0</v>
      </c>
      <c r="N93" s="29">
        <v>0</v>
      </c>
      <c r="O93" s="29">
        <v>29.1</v>
      </c>
      <c r="P93" s="29">
        <v>0</v>
      </c>
      <c r="Q93" s="85">
        <v>2.4</v>
      </c>
      <c r="S93" s="53">
        <f>D93+E93-F93+G93-H93-L93-M93-N93-O93</f>
        <v>0</v>
      </c>
      <c r="U93" s="52" t="s">
        <v>157</v>
      </c>
      <c r="W93" s="148">
        <f t="shared" si="14"/>
        <v>29.1</v>
      </c>
    </row>
    <row r="94" spans="1:23" s="52" customFormat="1" ht="24.75" customHeight="1">
      <c r="A94" s="114"/>
      <c r="B94" s="96" t="s">
        <v>133</v>
      </c>
      <c r="C94" s="109"/>
      <c r="D94" s="29">
        <v>41.5</v>
      </c>
      <c r="E94" s="29">
        <v>0</v>
      </c>
      <c r="F94" s="29">
        <v>0</v>
      </c>
      <c r="G94" s="29">
        <v>0</v>
      </c>
      <c r="H94" s="29">
        <f t="shared" si="15"/>
        <v>15.8</v>
      </c>
      <c r="I94" s="29">
        <v>0</v>
      </c>
      <c r="J94" s="29">
        <v>15.8</v>
      </c>
      <c r="K94" s="29">
        <v>0</v>
      </c>
      <c r="L94" s="29">
        <v>0</v>
      </c>
      <c r="M94" s="29">
        <v>0</v>
      </c>
      <c r="N94" s="29">
        <v>8.4</v>
      </c>
      <c r="O94" s="29">
        <v>17.3</v>
      </c>
      <c r="P94" s="29">
        <v>0</v>
      </c>
      <c r="Q94" s="85">
        <v>2.38</v>
      </c>
      <c r="S94" s="53">
        <f t="shared" si="10"/>
        <v>0</v>
      </c>
      <c r="U94" s="52" t="s">
        <v>157</v>
      </c>
      <c r="W94" s="148">
        <f t="shared" si="14"/>
        <v>17.299999999999997</v>
      </c>
    </row>
    <row r="95" spans="1:23" s="52" customFormat="1" ht="25.5" customHeight="1">
      <c r="A95" s="115"/>
      <c r="B95" s="98" t="s">
        <v>134</v>
      </c>
      <c r="C95" s="112"/>
      <c r="D95" s="90">
        <v>67.8</v>
      </c>
      <c r="E95" s="90">
        <v>34.8</v>
      </c>
      <c r="F95" s="90">
        <v>0</v>
      </c>
      <c r="G95" s="90">
        <v>0</v>
      </c>
      <c r="H95" s="90">
        <f t="shared" si="15"/>
        <v>81.3</v>
      </c>
      <c r="I95" s="90">
        <v>0</v>
      </c>
      <c r="J95" s="90">
        <v>81.3</v>
      </c>
      <c r="K95" s="90">
        <v>0</v>
      </c>
      <c r="L95" s="90">
        <v>0</v>
      </c>
      <c r="M95" s="90">
        <v>0</v>
      </c>
      <c r="N95" s="90">
        <v>0</v>
      </c>
      <c r="O95" s="90">
        <v>21.3</v>
      </c>
      <c r="P95" s="90">
        <v>0</v>
      </c>
      <c r="Q95" s="91">
        <v>3.64</v>
      </c>
      <c r="S95" s="53">
        <f t="shared" si="10"/>
        <v>0</v>
      </c>
      <c r="U95" s="52" t="s">
        <v>157</v>
      </c>
      <c r="W95" s="148">
        <f t="shared" si="14"/>
        <v>21.299999999999997</v>
      </c>
    </row>
    <row r="96" spans="1:23" s="52" customFormat="1" ht="27.75" customHeight="1">
      <c r="A96" s="126"/>
      <c r="B96" s="127" t="s">
        <v>135</v>
      </c>
      <c r="C96" s="137"/>
      <c r="D96" s="128">
        <v>21.3</v>
      </c>
      <c r="E96" s="128">
        <v>12</v>
      </c>
      <c r="F96" s="128">
        <v>0</v>
      </c>
      <c r="G96" s="128">
        <v>0</v>
      </c>
      <c r="H96" s="128">
        <f t="shared" si="15"/>
        <v>23.3</v>
      </c>
      <c r="I96" s="128">
        <v>0</v>
      </c>
      <c r="J96" s="128">
        <v>23.3</v>
      </c>
      <c r="K96" s="128">
        <v>0</v>
      </c>
      <c r="L96" s="128">
        <v>0</v>
      </c>
      <c r="M96" s="128">
        <v>0</v>
      </c>
      <c r="N96" s="128">
        <v>0</v>
      </c>
      <c r="O96" s="128">
        <v>10</v>
      </c>
      <c r="P96" s="128">
        <v>0</v>
      </c>
      <c r="Q96" s="129">
        <v>26.3</v>
      </c>
      <c r="S96" s="53">
        <f t="shared" si="10"/>
        <v>0</v>
      </c>
      <c r="U96" s="52" t="s">
        <v>157</v>
      </c>
      <c r="W96" s="148">
        <f t="shared" si="14"/>
        <v>9.999999999999996</v>
      </c>
    </row>
    <row r="97" spans="1:23" s="52" customFormat="1" ht="27.75" customHeight="1">
      <c r="A97" s="114"/>
      <c r="B97" s="96" t="s">
        <v>136</v>
      </c>
      <c r="C97" s="109"/>
      <c r="D97" s="29">
        <v>18.4</v>
      </c>
      <c r="E97" s="29">
        <v>1.3</v>
      </c>
      <c r="F97" s="29">
        <v>0</v>
      </c>
      <c r="G97" s="29">
        <v>0</v>
      </c>
      <c r="H97" s="29">
        <f t="shared" si="15"/>
        <v>14.8</v>
      </c>
      <c r="I97" s="29">
        <v>0</v>
      </c>
      <c r="J97" s="29">
        <v>14.8</v>
      </c>
      <c r="K97" s="29">
        <v>0</v>
      </c>
      <c r="L97" s="29">
        <v>0</v>
      </c>
      <c r="M97" s="29">
        <v>0</v>
      </c>
      <c r="N97" s="29">
        <v>0</v>
      </c>
      <c r="O97" s="29">
        <v>4.9</v>
      </c>
      <c r="P97" s="29">
        <v>0</v>
      </c>
      <c r="Q97" s="85">
        <v>24.3</v>
      </c>
      <c r="S97" s="53">
        <f t="shared" si="10"/>
        <v>0</v>
      </c>
      <c r="U97" s="52" t="s">
        <v>157</v>
      </c>
      <c r="W97" s="148">
        <f t="shared" si="14"/>
        <v>4.899999999999999</v>
      </c>
    </row>
    <row r="98" spans="1:23" s="52" customFormat="1" ht="27.75" customHeight="1">
      <c r="A98" s="114"/>
      <c r="B98" s="96" t="s">
        <v>137</v>
      </c>
      <c r="C98" s="109"/>
      <c r="D98" s="29">
        <v>165.9</v>
      </c>
      <c r="E98" s="29">
        <v>84.5</v>
      </c>
      <c r="F98" s="29">
        <v>0</v>
      </c>
      <c r="G98" s="29">
        <v>0</v>
      </c>
      <c r="H98" s="29">
        <f t="shared" si="15"/>
        <v>141.6</v>
      </c>
      <c r="I98" s="29">
        <v>0</v>
      </c>
      <c r="J98" s="29">
        <v>141.6</v>
      </c>
      <c r="K98" s="29">
        <v>0</v>
      </c>
      <c r="L98" s="29">
        <v>0</v>
      </c>
      <c r="M98" s="29">
        <v>0</v>
      </c>
      <c r="N98" s="29">
        <v>0</v>
      </c>
      <c r="O98" s="29">
        <v>108.8</v>
      </c>
      <c r="P98" s="29">
        <v>0</v>
      </c>
      <c r="Q98" s="85">
        <v>17.15</v>
      </c>
      <c r="S98" s="53">
        <f t="shared" si="10"/>
        <v>0</v>
      </c>
      <c r="U98" s="52" t="s">
        <v>157</v>
      </c>
      <c r="W98" s="148">
        <f t="shared" si="14"/>
        <v>108.80000000000001</v>
      </c>
    </row>
    <row r="99" spans="1:23" s="52" customFormat="1" ht="27.75" customHeight="1">
      <c r="A99" s="114"/>
      <c r="B99" s="96" t="s">
        <v>138</v>
      </c>
      <c r="C99" s="160"/>
      <c r="D99" s="29">
        <v>20.2</v>
      </c>
      <c r="E99" s="29">
        <v>14.1</v>
      </c>
      <c r="F99" s="29">
        <v>0</v>
      </c>
      <c r="G99" s="29">
        <v>0</v>
      </c>
      <c r="H99" s="29">
        <f t="shared" si="15"/>
        <v>27.6</v>
      </c>
      <c r="I99" s="29">
        <v>0</v>
      </c>
      <c r="J99" s="29">
        <v>27.6</v>
      </c>
      <c r="K99" s="29">
        <v>0</v>
      </c>
      <c r="L99" s="29">
        <v>0</v>
      </c>
      <c r="M99" s="29">
        <v>0</v>
      </c>
      <c r="N99" s="29">
        <v>0</v>
      </c>
      <c r="O99" s="29">
        <v>6.7</v>
      </c>
      <c r="P99" s="29">
        <v>0</v>
      </c>
      <c r="Q99" s="85">
        <v>37.23</v>
      </c>
      <c r="S99" s="53">
        <f t="shared" si="10"/>
        <v>0</v>
      </c>
      <c r="U99" s="52" t="s">
        <v>157</v>
      </c>
      <c r="W99" s="148">
        <f t="shared" si="14"/>
        <v>6.699999999999996</v>
      </c>
    </row>
    <row r="100" spans="1:23" s="52" customFormat="1" ht="27.75" customHeight="1">
      <c r="A100" s="114"/>
      <c r="B100" s="96" t="s">
        <v>139</v>
      </c>
      <c r="C100" s="109"/>
      <c r="D100" s="29">
        <v>21.7</v>
      </c>
      <c r="E100" s="29">
        <v>0</v>
      </c>
      <c r="F100" s="29">
        <v>0</v>
      </c>
      <c r="G100" s="29">
        <v>0</v>
      </c>
      <c r="H100" s="29">
        <f t="shared" si="15"/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18.4</v>
      </c>
      <c r="O100" s="29">
        <v>3.3</v>
      </c>
      <c r="P100" s="29">
        <v>0</v>
      </c>
      <c r="Q100" s="85">
        <v>22.3</v>
      </c>
      <c r="S100" s="53">
        <f t="shared" si="10"/>
        <v>0</v>
      </c>
      <c r="U100" s="52" t="s">
        <v>157</v>
      </c>
      <c r="W100" s="148">
        <f t="shared" si="14"/>
        <v>3.3000000000000007</v>
      </c>
    </row>
    <row r="101" spans="1:23" s="52" customFormat="1" ht="27.75" customHeight="1">
      <c r="A101" s="114"/>
      <c r="B101" s="96" t="s">
        <v>140</v>
      </c>
      <c r="C101" s="109"/>
      <c r="D101" s="29">
        <v>37</v>
      </c>
      <c r="E101" s="29">
        <v>0.7</v>
      </c>
      <c r="F101" s="29">
        <v>0</v>
      </c>
      <c r="G101" s="29">
        <v>0</v>
      </c>
      <c r="H101" s="29">
        <f t="shared" si="15"/>
        <v>16.7</v>
      </c>
      <c r="I101" s="29">
        <v>0</v>
      </c>
      <c r="J101" s="29">
        <v>16.7</v>
      </c>
      <c r="K101" s="29">
        <v>0</v>
      </c>
      <c r="L101" s="29">
        <v>0</v>
      </c>
      <c r="M101" s="29">
        <v>0</v>
      </c>
      <c r="N101" s="29">
        <v>0</v>
      </c>
      <c r="O101" s="29">
        <v>21</v>
      </c>
      <c r="P101" s="29">
        <v>0</v>
      </c>
      <c r="Q101" s="85">
        <v>24.4</v>
      </c>
      <c r="S101" s="53">
        <f t="shared" si="10"/>
        <v>0</v>
      </c>
      <c r="U101" s="52" t="s">
        <v>157</v>
      </c>
      <c r="W101" s="148">
        <f t="shared" si="14"/>
        <v>21.000000000000004</v>
      </c>
    </row>
    <row r="102" spans="1:23" s="52" customFormat="1" ht="27.75" customHeight="1">
      <c r="A102" s="114"/>
      <c r="B102" s="96" t="s">
        <v>141</v>
      </c>
      <c r="C102" s="124"/>
      <c r="D102" s="29">
        <v>40.7</v>
      </c>
      <c r="E102" s="29">
        <v>0</v>
      </c>
      <c r="F102" s="29">
        <v>0</v>
      </c>
      <c r="G102" s="29">
        <v>0</v>
      </c>
      <c r="H102" s="29">
        <f t="shared" si="15"/>
        <v>0.6</v>
      </c>
      <c r="I102" s="29">
        <v>0</v>
      </c>
      <c r="J102" s="29">
        <v>0.6</v>
      </c>
      <c r="K102" s="29">
        <v>0</v>
      </c>
      <c r="L102" s="29">
        <v>0</v>
      </c>
      <c r="M102" s="29">
        <v>0</v>
      </c>
      <c r="N102" s="29">
        <v>8.3</v>
      </c>
      <c r="O102" s="29">
        <v>31.8</v>
      </c>
      <c r="P102" s="29">
        <v>0</v>
      </c>
      <c r="Q102" s="85">
        <v>2.07</v>
      </c>
      <c r="S102" s="53">
        <f t="shared" si="10"/>
        <v>0</v>
      </c>
      <c r="U102" s="52" t="s">
        <v>157</v>
      </c>
      <c r="W102" s="148">
        <f t="shared" si="14"/>
        <v>31.8</v>
      </c>
    </row>
    <row r="103" spans="1:23" s="52" customFormat="1" ht="27.75" customHeight="1">
      <c r="A103" s="114"/>
      <c r="B103" s="96" t="s">
        <v>142</v>
      </c>
      <c r="C103" s="160"/>
      <c r="D103" s="29">
        <v>8.4</v>
      </c>
      <c r="E103" s="29">
        <v>1.4</v>
      </c>
      <c r="F103" s="29">
        <v>0</v>
      </c>
      <c r="G103" s="29">
        <v>0</v>
      </c>
      <c r="H103" s="29">
        <f t="shared" si="15"/>
        <v>6</v>
      </c>
      <c r="I103" s="29">
        <v>0</v>
      </c>
      <c r="J103" s="29">
        <v>6</v>
      </c>
      <c r="K103" s="29">
        <v>0</v>
      </c>
      <c r="L103" s="29">
        <v>0</v>
      </c>
      <c r="M103" s="29">
        <v>0</v>
      </c>
      <c r="N103" s="29">
        <v>0</v>
      </c>
      <c r="O103" s="29">
        <v>3.8</v>
      </c>
      <c r="P103" s="29">
        <v>0</v>
      </c>
      <c r="Q103" s="85">
        <v>3.08</v>
      </c>
      <c r="S103" s="53">
        <f t="shared" si="10"/>
        <v>0</v>
      </c>
      <c r="U103" s="52" t="s">
        <v>157</v>
      </c>
      <c r="W103" s="148">
        <f t="shared" si="14"/>
        <v>3.8000000000000007</v>
      </c>
    </row>
    <row r="104" spans="1:23" s="52" customFormat="1" ht="27.75" customHeight="1">
      <c r="A104" s="114"/>
      <c r="B104" s="96" t="s">
        <v>143</v>
      </c>
      <c r="C104" s="109"/>
      <c r="D104" s="29">
        <v>8.6</v>
      </c>
      <c r="E104" s="29">
        <v>0.3</v>
      </c>
      <c r="F104" s="29">
        <v>0</v>
      </c>
      <c r="G104" s="29">
        <v>0</v>
      </c>
      <c r="H104" s="29">
        <f t="shared" si="15"/>
        <v>2.8</v>
      </c>
      <c r="I104" s="29">
        <v>0</v>
      </c>
      <c r="J104" s="29">
        <v>2.8</v>
      </c>
      <c r="K104" s="29">
        <v>0</v>
      </c>
      <c r="L104" s="29">
        <v>0</v>
      </c>
      <c r="M104" s="29">
        <v>0</v>
      </c>
      <c r="N104" s="29">
        <v>0</v>
      </c>
      <c r="O104" s="29">
        <v>6.1</v>
      </c>
      <c r="P104" s="29">
        <v>0</v>
      </c>
      <c r="Q104" s="85">
        <v>11</v>
      </c>
      <c r="S104" s="53">
        <f t="shared" si="10"/>
        <v>0</v>
      </c>
      <c r="U104" s="52" t="s">
        <v>157</v>
      </c>
      <c r="W104" s="148">
        <f t="shared" si="14"/>
        <v>6.1000000000000005</v>
      </c>
    </row>
    <row r="105" spans="1:23" s="52" customFormat="1" ht="27.75" customHeight="1">
      <c r="A105" s="114"/>
      <c r="B105" s="96" t="s">
        <v>144</v>
      </c>
      <c r="C105" s="160"/>
      <c r="D105" s="29">
        <v>39.9</v>
      </c>
      <c r="E105" s="29">
        <v>15.4</v>
      </c>
      <c r="F105" s="29">
        <v>0</v>
      </c>
      <c r="G105" s="29">
        <v>0</v>
      </c>
      <c r="H105" s="29">
        <f t="shared" si="15"/>
        <v>18.4</v>
      </c>
      <c r="I105" s="29">
        <v>0</v>
      </c>
      <c r="J105" s="29">
        <v>18.4</v>
      </c>
      <c r="K105" s="29">
        <v>0</v>
      </c>
      <c r="L105" s="29">
        <v>0</v>
      </c>
      <c r="M105" s="29">
        <v>0</v>
      </c>
      <c r="N105" s="29">
        <v>0</v>
      </c>
      <c r="O105" s="29">
        <v>36.9</v>
      </c>
      <c r="P105" s="29">
        <v>0</v>
      </c>
      <c r="Q105" s="85">
        <v>2.5</v>
      </c>
      <c r="S105" s="53">
        <f t="shared" si="10"/>
        <v>0</v>
      </c>
      <c r="U105" s="52" t="s">
        <v>157</v>
      </c>
      <c r="W105" s="148">
        <f t="shared" si="14"/>
        <v>36.9</v>
      </c>
    </row>
    <row r="106" spans="1:23" s="52" customFormat="1" ht="28.5" customHeight="1">
      <c r="A106" s="118" t="s">
        <v>104</v>
      </c>
      <c r="B106" s="108" t="s">
        <v>186</v>
      </c>
      <c r="C106" s="109"/>
      <c r="D106" s="29">
        <f>SUM(D107:D109)</f>
        <v>87</v>
      </c>
      <c r="E106" s="29">
        <f aca="true" t="shared" si="17" ref="E106:P106">SUM(E107:E109)</f>
        <v>0</v>
      </c>
      <c r="F106" s="29">
        <f t="shared" si="17"/>
        <v>0</v>
      </c>
      <c r="G106" s="29">
        <f t="shared" si="17"/>
        <v>0</v>
      </c>
      <c r="H106" s="29">
        <f t="shared" si="15"/>
        <v>15.6</v>
      </c>
      <c r="I106" s="29">
        <v>0.4</v>
      </c>
      <c r="J106" s="29">
        <v>10.1</v>
      </c>
      <c r="K106" s="29">
        <v>5.1</v>
      </c>
      <c r="L106" s="29">
        <f t="shared" si="17"/>
        <v>0</v>
      </c>
      <c r="M106" s="29">
        <f t="shared" si="17"/>
        <v>0</v>
      </c>
      <c r="N106" s="29">
        <f t="shared" si="17"/>
        <v>0</v>
      </c>
      <c r="O106" s="29">
        <f>SUM(O107:O109)</f>
        <v>76.4</v>
      </c>
      <c r="P106" s="29">
        <f t="shared" si="17"/>
        <v>0.1</v>
      </c>
      <c r="Q106" s="29"/>
      <c r="S106" s="53">
        <f t="shared" si="10"/>
        <v>-5</v>
      </c>
      <c r="W106" s="148">
        <f t="shared" si="14"/>
        <v>71.4</v>
      </c>
    </row>
    <row r="107" spans="1:23" s="52" customFormat="1" ht="27.75" customHeight="1">
      <c r="A107" s="114"/>
      <c r="B107" s="96" t="s">
        <v>105</v>
      </c>
      <c r="C107" s="109"/>
      <c r="D107" s="89">
        <v>8.5</v>
      </c>
      <c r="E107" s="29" t="s">
        <v>149</v>
      </c>
      <c r="F107" s="29" t="s">
        <v>149</v>
      </c>
      <c r="G107" s="29" t="s">
        <v>149</v>
      </c>
      <c r="H107" s="29" t="s">
        <v>149</v>
      </c>
      <c r="I107" s="29" t="s">
        <v>149</v>
      </c>
      <c r="J107" s="29" t="s">
        <v>149</v>
      </c>
      <c r="K107" s="29" t="s">
        <v>149</v>
      </c>
      <c r="L107" s="29" t="s">
        <v>149</v>
      </c>
      <c r="M107" s="29" t="s">
        <v>149</v>
      </c>
      <c r="N107" s="29" t="s">
        <v>149</v>
      </c>
      <c r="O107" s="89">
        <v>8.4</v>
      </c>
      <c r="P107" s="89">
        <v>0</v>
      </c>
      <c r="Q107" s="85">
        <v>18.79</v>
      </c>
      <c r="S107" s="53" t="e">
        <f t="shared" si="10"/>
        <v>#VALUE!</v>
      </c>
      <c r="W107" s="148" t="e">
        <f t="shared" si="14"/>
        <v>#VALUE!</v>
      </c>
    </row>
    <row r="108" spans="1:23" s="52" customFormat="1" ht="27.75" customHeight="1">
      <c r="A108" s="114"/>
      <c r="B108" s="96" t="s">
        <v>122</v>
      </c>
      <c r="C108" s="109"/>
      <c r="D108" s="29">
        <v>14.1</v>
      </c>
      <c r="E108" s="29" t="s">
        <v>149</v>
      </c>
      <c r="F108" s="29" t="s">
        <v>149</v>
      </c>
      <c r="G108" s="29" t="s">
        <v>149</v>
      </c>
      <c r="H108" s="29" t="s">
        <v>149</v>
      </c>
      <c r="I108" s="29" t="s">
        <v>149</v>
      </c>
      <c r="J108" s="29" t="s">
        <v>149</v>
      </c>
      <c r="K108" s="29" t="s">
        <v>149</v>
      </c>
      <c r="L108" s="29" t="s">
        <v>149</v>
      </c>
      <c r="M108" s="29" t="s">
        <v>149</v>
      </c>
      <c r="N108" s="29" t="s">
        <v>149</v>
      </c>
      <c r="O108" s="29">
        <v>12.2</v>
      </c>
      <c r="P108" s="29">
        <v>0</v>
      </c>
      <c r="Q108" s="85">
        <v>17.98</v>
      </c>
      <c r="S108" s="53" t="e">
        <f t="shared" si="10"/>
        <v>#VALUE!</v>
      </c>
      <c r="W108" s="148" t="e">
        <f t="shared" si="14"/>
        <v>#VALUE!</v>
      </c>
    </row>
    <row r="109" spans="1:23" s="52" customFormat="1" ht="28.5" customHeight="1">
      <c r="A109" s="81" t="s">
        <v>146</v>
      </c>
      <c r="B109" s="97"/>
      <c r="C109" s="109"/>
      <c r="D109" s="29">
        <f>SUM(D110:D116)</f>
        <v>64.4</v>
      </c>
      <c r="E109" s="29">
        <f>SUM(E110:E116)</f>
        <v>0</v>
      </c>
      <c r="F109" s="29">
        <v>0</v>
      </c>
      <c r="G109" s="29">
        <v>0</v>
      </c>
      <c r="H109" s="29">
        <f>SUM(I109:K109)</f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f>SUM(O110:O116)</f>
        <v>55.8</v>
      </c>
      <c r="P109" s="29">
        <v>0.1</v>
      </c>
      <c r="Q109" s="29"/>
      <c r="S109" s="53">
        <f t="shared" si="10"/>
        <v>8.600000000000009</v>
      </c>
      <c r="W109" s="148">
        <f t="shared" si="14"/>
        <v>64.4</v>
      </c>
    </row>
    <row r="110" spans="1:23" s="125" customFormat="1" ht="27.75" customHeight="1">
      <c r="A110" s="119"/>
      <c r="B110" s="96" t="s">
        <v>124</v>
      </c>
      <c r="C110" s="109"/>
      <c r="D110" s="29">
        <v>0.8</v>
      </c>
      <c r="E110" s="29" t="s">
        <v>149</v>
      </c>
      <c r="F110" s="29" t="s">
        <v>149</v>
      </c>
      <c r="G110" s="29" t="s">
        <v>149</v>
      </c>
      <c r="H110" s="29" t="s">
        <v>149</v>
      </c>
      <c r="I110" s="29" t="s">
        <v>149</v>
      </c>
      <c r="J110" s="29" t="s">
        <v>149</v>
      </c>
      <c r="K110" s="29" t="s">
        <v>149</v>
      </c>
      <c r="L110" s="29" t="s">
        <v>149</v>
      </c>
      <c r="M110" s="29" t="s">
        <v>149</v>
      </c>
      <c r="N110" s="29" t="s">
        <v>149</v>
      </c>
      <c r="O110" s="29">
        <v>0</v>
      </c>
      <c r="P110" s="29">
        <v>0.1</v>
      </c>
      <c r="Q110" s="85">
        <v>0.76</v>
      </c>
      <c r="W110" s="148" t="e">
        <f t="shared" si="14"/>
        <v>#VALUE!</v>
      </c>
    </row>
    <row r="111" spans="1:23" s="125" customFormat="1" ht="27.75" customHeight="1">
      <c r="A111" s="120"/>
      <c r="B111" s="96" t="s">
        <v>125</v>
      </c>
      <c r="C111" s="109"/>
      <c r="D111" s="29">
        <v>1.8</v>
      </c>
      <c r="E111" s="29" t="s">
        <v>149</v>
      </c>
      <c r="F111" s="29" t="s">
        <v>149</v>
      </c>
      <c r="G111" s="29" t="s">
        <v>149</v>
      </c>
      <c r="H111" s="29" t="s">
        <v>149</v>
      </c>
      <c r="I111" s="29" t="s">
        <v>149</v>
      </c>
      <c r="J111" s="29" t="s">
        <v>149</v>
      </c>
      <c r="K111" s="29" t="s">
        <v>149</v>
      </c>
      <c r="L111" s="29" t="s">
        <v>149</v>
      </c>
      <c r="M111" s="29" t="s">
        <v>149</v>
      </c>
      <c r="N111" s="29" t="s">
        <v>149</v>
      </c>
      <c r="O111" s="29">
        <v>1.4</v>
      </c>
      <c r="P111" s="29">
        <v>0</v>
      </c>
      <c r="Q111" s="85">
        <v>7.4</v>
      </c>
      <c r="W111" s="148" t="e">
        <f t="shared" si="14"/>
        <v>#VALUE!</v>
      </c>
    </row>
    <row r="112" spans="1:23" s="125" customFormat="1" ht="27.75" customHeight="1">
      <c r="A112" s="120"/>
      <c r="B112" s="96" t="s">
        <v>126</v>
      </c>
      <c r="C112" s="109"/>
      <c r="D112" s="29">
        <v>3.4</v>
      </c>
      <c r="E112" s="29" t="s">
        <v>149</v>
      </c>
      <c r="F112" s="29" t="s">
        <v>149</v>
      </c>
      <c r="G112" s="29" t="s">
        <v>149</v>
      </c>
      <c r="H112" s="29" t="s">
        <v>149</v>
      </c>
      <c r="I112" s="29" t="s">
        <v>149</v>
      </c>
      <c r="J112" s="29" t="s">
        <v>149</v>
      </c>
      <c r="K112" s="29" t="s">
        <v>149</v>
      </c>
      <c r="L112" s="29" t="s">
        <v>149</v>
      </c>
      <c r="M112" s="29" t="s">
        <v>149</v>
      </c>
      <c r="N112" s="29" t="s">
        <v>149</v>
      </c>
      <c r="O112" s="29">
        <v>1.8</v>
      </c>
      <c r="P112" s="29">
        <v>0</v>
      </c>
      <c r="Q112" s="85">
        <v>15.17</v>
      </c>
      <c r="W112" s="148" t="e">
        <f t="shared" si="14"/>
        <v>#VALUE!</v>
      </c>
    </row>
    <row r="113" spans="1:23" s="125" customFormat="1" ht="27.75" customHeight="1">
      <c r="A113" s="120"/>
      <c r="B113" s="96" t="s">
        <v>127</v>
      </c>
      <c r="C113" s="109"/>
      <c r="D113" s="29">
        <v>0.9</v>
      </c>
      <c r="E113" s="29" t="s">
        <v>149</v>
      </c>
      <c r="F113" s="29" t="s">
        <v>149</v>
      </c>
      <c r="G113" s="29" t="s">
        <v>149</v>
      </c>
      <c r="H113" s="29" t="s">
        <v>149</v>
      </c>
      <c r="I113" s="29" t="s">
        <v>149</v>
      </c>
      <c r="J113" s="29" t="s">
        <v>149</v>
      </c>
      <c r="K113" s="29" t="s">
        <v>149</v>
      </c>
      <c r="L113" s="29" t="s">
        <v>149</v>
      </c>
      <c r="M113" s="29" t="s">
        <v>149</v>
      </c>
      <c r="N113" s="29" t="s">
        <v>149</v>
      </c>
      <c r="O113" s="29">
        <v>0</v>
      </c>
      <c r="P113" s="29">
        <v>0</v>
      </c>
      <c r="Q113" s="85">
        <v>0.18</v>
      </c>
      <c r="W113" s="148" t="e">
        <f t="shared" si="14"/>
        <v>#VALUE!</v>
      </c>
    </row>
    <row r="114" spans="1:23" s="125" customFormat="1" ht="24.75" customHeight="1">
      <c r="A114" s="138"/>
      <c r="B114" s="98" t="s">
        <v>128</v>
      </c>
      <c r="C114" s="112"/>
      <c r="D114" s="90">
        <v>2.2</v>
      </c>
      <c r="E114" s="90" t="s">
        <v>149</v>
      </c>
      <c r="F114" s="90" t="s">
        <v>149</v>
      </c>
      <c r="G114" s="90" t="s">
        <v>149</v>
      </c>
      <c r="H114" s="90" t="s">
        <v>149</v>
      </c>
      <c r="I114" s="90" t="s">
        <v>149</v>
      </c>
      <c r="J114" s="90" t="s">
        <v>149</v>
      </c>
      <c r="K114" s="90" t="s">
        <v>149</v>
      </c>
      <c r="L114" s="90" t="s">
        <v>149</v>
      </c>
      <c r="M114" s="90" t="s">
        <v>149</v>
      </c>
      <c r="N114" s="90" t="s">
        <v>149</v>
      </c>
      <c r="O114" s="90">
        <v>2.9</v>
      </c>
      <c r="P114" s="90">
        <v>0</v>
      </c>
      <c r="Q114" s="91">
        <v>16.67</v>
      </c>
      <c r="W114" s="148" t="e">
        <f t="shared" si="14"/>
        <v>#VALUE!</v>
      </c>
    </row>
    <row r="115" spans="1:23" s="125" customFormat="1" ht="24.75" customHeight="1">
      <c r="A115" s="139"/>
      <c r="B115" s="127" t="s">
        <v>129</v>
      </c>
      <c r="C115" s="137"/>
      <c r="D115" s="128">
        <v>13.7</v>
      </c>
      <c r="E115" s="128" t="s">
        <v>149</v>
      </c>
      <c r="F115" s="128" t="s">
        <v>149</v>
      </c>
      <c r="G115" s="128" t="s">
        <v>149</v>
      </c>
      <c r="H115" s="128" t="s">
        <v>149</v>
      </c>
      <c r="I115" s="128" t="s">
        <v>149</v>
      </c>
      <c r="J115" s="128" t="s">
        <v>149</v>
      </c>
      <c r="K115" s="128" t="s">
        <v>149</v>
      </c>
      <c r="L115" s="128" t="s">
        <v>149</v>
      </c>
      <c r="M115" s="128" t="s">
        <v>149</v>
      </c>
      <c r="N115" s="128" t="s">
        <v>149</v>
      </c>
      <c r="O115" s="128">
        <v>11.6</v>
      </c>
      <c r="P115" s="128">
        <v>0</v>
      </c>
      <c r="Q115" s="129">
        <v>13.36</v>
      </c>
      <c r="W115" s="148" t="e">
        <f t="shared" si="14"/>
        <v>#VALUE!</v>
      </c>
    </row>
    <row r="116" spans="1:23" s="125" customFormat="1" ht="24.75" customHeight="1">
      <c r="A116" s="30"/>
      <c r="B116" s="96" t="s">
        <v>130</v>
      </c>
      <c r="C116" s="109"/>
      <c r="D116" s="29">
        <v>41.6</v>
      </c>
      <c r="E116" s="29" t="s">
        <v>149</v>
      </c>
      <c r="F116" s="29" t="s">
        <v>149</v>
      </c>
      <c r="G116" s="29" t="s">
        <v>149</v>
      </c>
      <c r="H116" s="29" t="s">
        <v>149</v>
      </c>
      <c r="I116" s="29" t="s">
        <v>149</v>
      </c>
      <c r="J116" s="29" t="s">
        <v>149</v>
      </c>
      <c r="K116" s="29" t="s">
        <v>149</v>
      </c>
      <c r="L116" s="29" t="s">
        <v>149</v>
      </c>
      <c r="M116" s="29" t="s">
        <v>149</v>
      </c>
      <c r="N116" s="29" t="s">
        <v>149</v>
      </c>
      <c r="O116" s="29">
        <v>38.1</v>
      </c>
      <c r="P116" s="29">
        <v>0</v>
      </c>
      <c r="Q116" s="85">
        <v>15.26</v>
      </c>
      <c r="W116" s="148" t="e">
        <f t="shared" si="14"/>
        <v>#VALUE!</v>
      </c>
    </row>
    <row r="117" spans="1:23" s="52" customFormat="1" ht="6" customHeight="1">
      <c r="A117" s="51"/>
      <c r="B117" s="99"/>
      <c r="C117" s="166"/>
      <c r="D117" s="6"/>
      <c r="E117" s="6"/>
      <c r="F117" s="6"/>
      <c r="G117" s="6"/>
      <c r="H117" s="6"/>
      <c r="I117" s="7"/>
      <c r="J117" s="8"/>
      <c r="K117" s="6"/>
      <c r="L117" s="6"/>
      <c r="M117" s="6"/>
      <c r="N117" s="6"/>
      <c r="O117" s="6"/>
      <c r="P117" s="23"/>
      <c r="Q117" s="20"/>
      <c r="S117" s="53"/>
      <c r="W117" s="148"/>
    </row>
    <row r="118" spans="1:17" ht="16.5">
      <c r="A118" s="54" t="s">
        <v>41</v>
      </c>
      <c r="B118" s="100"/>
      <c r="C118" s="56" t="s">
        <v>159</v>
      </c>
      <c r="D118" s="55"/>
      <c r="E118" s="56"/>
      <c r="F118" s="57"/>
      <c r="G118" s="56" t="s">
        <v>30</v>
      </c>
      <c r="H118" s="58"/>
      <c r="I118" s="56"/>
      <c r="J118" s="57"/>
      <c r="K118" s="59" t="s">
        <v>31</v>
      </c>
      <c r="L118" s="60"/>
      <c r="M118" s="61"/>
      <c r="N118" s="60"/>
      <c r="O118" s="60"/>
      <c r="P118" s="62"/>
      <c r="Q118" s="63" t="s">
        <v>187</v>
      </c>
    </row>
    <row r="119" spans="1:17" ht="17.25" customHeight="1">
      <c r="A119" s="64" t="s">
        <v>2</v>
      </c>
      <c r="B119" s="101"/>
      <c r="C119" s="167"/>
      <c r="D119" s="55"/>
      <c r="E119" s="58"/>
      <c r="F119" s="57"/>
      <c r="G119" s="58"/>
      <c r="H119" s="65"/>
      <c r="I119" s="57"/>
      <c r="J119" s="66"/>
      <c r="K119" s="66"/>
      <c r="L119" s="61"/>
      <c r="M119" s="61"/>
      <c r="N119" s="61"/>
      <c r="O119" s="61"/>
      <c r="P119" s="67"/>
      <c r="Q119" s="142"/>
    </row>
    <row r="120" spans="1:17" ht="16.5">
      <c r="A120" s="64"/>
      <c r="B120" s="101"/>
      <c r="C120" s="167"/>
      <c r="D120" s="55"/>
      <c r="E120" s="56"/>
      <c r="F120" s="57"/>
      <c r="G120" s="56" t="s">
        <v>28</v>
      </c>
      <c r="H120" s="65"/>
      <c r="I120" s="57"/>
      <c r="J120" s="66"/>
      <c r="K120" s="66"/>
      <c r="L120" s="61"/>
      <c r="M120" s="61"/>
      <c r="N120" s="61"/>
      <c r="O120" s="61"/>
      <c r="P120" s="67"/>
      <c r="Q120" s="68"/>
    </row>
    <row r="121" spans="1:17" ht="16.5">
      <c r="A121" s="64"/>
      <c r="B121" s="101"/>
      <c r="C121" s="167"/>
      <c r="D121" s="55"/>
      <c r="E121" s="56"/>
      <c r="F121" s="57"/>
      <c r="G121" s="56"/>
      <c r="H121" s="65"/>
      <c r="I121" s="57"/>
      <c r="J121" s="66"/>
      <c r="K121" s="66"/>
      <c r="L121" s="61"/>
      <c r="M121" s="61"/>
      <c r="N121" s="61"/>
      <c r="O121" s="61"/>
      <c r="P121" s="67"/>
      <c r="Q121" s="68"/>
    </row>
    <row r="122" spans="1:17" ht="21" customHeight="1">
      <c r="A122" s="69"/>
      <c r="B122" s="102"/>
      <c r="C122" s="167"/>
      <c r="D122" s="61"/>
      <c r="E122" s="70"/>
      <c r="F122" s="60"/>
      <c r="G122" s="60"/>
      <c r="H122" s="71"/>
      <c r="I122" s="60"/>
      <c r="J122" s="72"/>
      <c r="K122" s="72"/>
      <c r="L122" s="61"/>
      <c r="M122" s="61"/>
      <c r="N122" s="61"/>
      <c r="O122" s="61"/>
      <c r="P122" s="67"/>
      <c r="Q122" s="68"/>
    </row>
    <row r="123" spans="1:17" ht="15" customHeight="1">
      <c r="A123" s="195" t="s">
        <v>22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1:17" ht="15" customHeight="1">
      <c r="A124" s="210" t="s">
        <v>36</v>
      </c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</row>
    <row r="125" spans="1:17" ht="15" customHeight="1">
      <c r="A125" s="210" t="s">
        <v>37</v>
      </c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</row>
    <row r="126" spans="1:17" ht="15" customHeight="1">
      <c r="A126" s="195" t="s">
        <v>38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1:17" ht="15" customHeight="1">
      <c r="A127" s="147" t="s">
        <v>23</v>
      </c>
      <c r="B127" s="10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4"/>
      <c r="Q127" s="75"/>
    </row>
    <row r="128" spans="1:17" ht="15" customHeight="1">
      <c r="A128" s="194" t="s">
        <v>40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</row>
    <row r="129" spans="1:17" ht="15" customHeight="1">
      <c r="A129" s="194" t="s">
        <v>147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</row>
    <row r="130" spans="1:17" ht="15" customHeight="1">
      <c r="A130" s="196" t="s">
        <v>24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</row>
    <row r="131" spans="1:17" ht="15" customHeight="1">
      <c r="A131" s="196" t="s">
        <v>25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</row>
    <row r="132" spans="1:17" ht="15" customHeight="1">
      <c r="A132" s="206" t="s">
        <v>26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7"/>
      <c r="M132" s="207"/>
      <c r="N132" s="207"/>
      <c r="O132" s="207"/>
      <c r="P132" s="207"/>
      <c r="Q132" s="207"/>
    </row>
    <row r="133" spans="1:14" ht="15" customHeight="1">
      <c r="A133" s="24" t="s">
        <v>145</v>
      </c>
      <c r="B133" s="104"/>
      <c r="C133" s="16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</row>
    <row r="134" spans="1:14" ht="15" customHeight="1">
      <c r="A134" s="192" t="s">
        <v>165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</row>
    <row r="135" spans="1:14" ht="15" customHeight="1">
      <c r="A135" s="27" t="s">
        <v>166</v>
      </c>
      <c r="B135" s="104"/>
      <c r="C135" s="16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</row>
    <row r="136" spans="1:14" ht="15" customHeight="1">
      <c r="A136" s="27" t="s">
        <v>167</v>
      </c>
      <c r="B136" s="104"/>
      <c r="C136" s="16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</row>
    <row r="137" spans="1:14" ht="15" customHeight="1">
      <c r="A137" s="27" t="s">
        <v>168</v>
      </c>
      <c r="B137" s="104"/>
      <c r="C137" s="16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</row>
    <row r="138" spans="1:14" ht="15" customHeight="1">
      <c r="A138" s="27" t="s">
        <v>169</v>
      </c>
      <c r="B138" s="104"/>
      <c r="C138" s="16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</row>
    <row r="139" spans="1:14" ht="15" customHeight="1">
      <c r="A139" s="27" t="s">
        <v>108</v>
      </c>
      <c r="B139" s="104"/>
      <c r="C139" s="168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</row>
    <row r="140" spans="1:14" ht="15" customHeight="1">
      <c r="A140" s="27" t="s">
        <v>170</v>
      </c>
      <c r="B140" s="104"/>
      <c r="C140" s="168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</row>
    <row r="141" spans="1:14" ht="15" customHeight="1">
      <c r="A141" s="27" t="s">
        <v>171</v>
      </c>
      <c r="B141" s="104"/>
      <c r="C141" s="168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</row>
    <row r="142" spans="1:18" ht="15" customHeight="1">
      <c r="A142" s="27" t="s">
        <v>172</v>
      </c>
      <c r="B142" s="104"/>
      <c r="C142" s="16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Q142" s="25"/>
      <c r="R142" s="28"/>
    </row>
    <row r="143" spans="1:18" ht="15" customHeight="1">
      <c r="A143" s="27" t="s">
        <v>173</v>
      </c>
      <c r="B143" s="104"/>
      <c r="C143" s="168"/>
      <c r="D143" s="25"/>
      <c r="E143" s="25"/>
      <c r="F143" s="25"/>
      <c r="G143" s="25"/>
      <c r="H143" s="25"/>
      <c r="I143" s="25"/>
      <c r="J143" s="25"/>
      <c r="K143" s="25"/>
      <c r="L143" s="25"/>
      <c r="Q143" s="25"/>
      <c r="R143" s="28"/>
    </row>
    <row r="144" ht="15" customHeight="1">
      <c r="A144" s="27" t="s">
        <v>174</v>
      </c>
    </row>
    <row r="145" spans="1:17" ht="16.5">
      <c r="A145" s="195" t="s">
        <v>189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</sheetData>
  <sheetProtection/>
  <mergeCells count="34">
    <mergeCell ref="A145:Q145"/>
    <mergeCell ref="L132:Q132"/>
    <mergeCell ref="P9:P10"/>
    <mergeCell ref="A124:Q124"/>
    <mergeCell ref="F8:G9"/>
    <mergeCell ref="L8:L10"/>
    <mergeCell ref="H9:H10"/>
    <mergeCell ref="A125:Q125"/>
    <mergeCell ref="A134:N134"/>
    <mergeCell ref="A128:Q128"/>
    <mergeCell ref="A126:Q126"/>
    <mergeCell ref="A130:Q130"/>
    <mergeCell ref="A8:A10"/>
    <mergeCell ref="B8:C10"/>
    <mergeCell ref="A132:K132"/>
    <mergeCell ref="A131:Q131"/>
    <mergeCell ref="A123:Q123"/>
    <mergeCell ref="A129:Q129"/>
    <mergeCell ref="B2:C2"/>
    <mergeCell ref="H8:K8"/>
    <mergeCell ref="J9:J10"/>
    <mergeCell ref="K9:K10"/>
    <mergeCell ref="N8:N10"/>
    <mergeCell ref="I9:I10"/>
    <mergeCell ref="K1:M1"/>
    <mergeCell ref="K2:M2"/>
    <mergeCell ref="N1:Q1"/>
    <mergeCell ref="N2:Q2"/>
    <mergeCell ref="D8:D10"/>
    <mergeCell ref="E8:E10"/>
    <mergeCell ref="G6:I6"/>
    <mergeCell ref="A4:Q4"/>
    <mergeCell ref="O9:O10"/>
    <mergeCell ref="M8:M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geOrder="overThenDown" paperSize="8" scale="93" r:id="rId2"/>
  <headerFooter alignWithMargins="0">
    <oddHeader>&amp;C
</oddHeader>
    <oddFooter>&amp;C第 &amp;P 頁</oddFooter>
  </headerFooter>
  <rowBreaks count="5" manualBreakCount="5">
    <brk id="31" max="16" man="1"/>
    <brk id="53" max="16" man="1"/>
    <brk id="74" max="16" man="1"/>
    <brk id="95" max="16" man="1"/>
    <brk id="11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wrauser</dc:creator>
  <cp:keywords/>
  <dc:description/>
  <cp:lastModifiedBy>張佩宜</cp:lastModifiedBy>
  <cp:lastPrinted>2018-04-24T08:42:45Z</cp:lastPrinted>
  <dcterms:created xsi:type="dcterms:W3CDTF">2015-04-14T08:15:58Z</dcterms:created>
  <dcterms:modified xsi:type="dcterms:W3CDTF">2019-04-15T07:45:31Z</dcterms:modified>
  <cp:category/>
  <cp:version/>
  <cp:contentType/>
  <cp:contentStatus/>
</cp:coreProperties>
</file>