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4520" windowHeight="6075" tabRatio="610" activeTab="0"/>
  </bookViews>
  <sheets>
    <sheet name="A3" sheetId="1" r:id="rId1"/>
  </sheets>
  <definedNames>
    <definedName name="_xlnm.Print_Area" localSheetId="0">'A3'!$A$1:$O$103</definedName>
    <definedName name="_xlnm.Print_Titles" localSheetId="0">'A3'!$1:$9</definedName>
  </definedNames>
  <calcPr fullCalcOnLoad="1"/>
</workbook>
</file>

<file path=xl/sharedStrings.xml><?xml version="1.0" encoding="utf-8"?>
<sst xmlns="http://schemas.openxmlformats.org/spreadsheetml/2006/main" count="145" uniqueCount="135">
  <si>
    <t xml:space="preserve"> </t>
  </si>
  <si>
    <t xml:space="preserve">         2.各填報單位於次年2月底前將資料報送本署，由本署於次年3月底前完成彙編。</t>
  </si>
  <si>
    <t xml:space="preserve">         3.本年度尚未執行完成件數(4)=(1)+(2)-(3)； 本年度未完工件數(4)=(1)+(2)-(3)。</t>
  </si>
  <si>
    <t xml:space="preserve">           第2年應述明2/2，餘以此類推﹞。      </t>
  </si>
  <si>
    <t xml:space="preserve">         4.「計畫(工程)名稱」若係跨年度執行計畫(工程)，應分年列出並加述明﹝例如跨2年度之計畫(工程)，除填列計畫(工程)名稱外，第1年應述明1/2，</t>
  </si>
  <si>
    <t>1152-02-03</t>
  </si>
  <si>
    <t>中區水資源局合計</t>
  </si>
  <si>
    <t>石岡壩</t>
  </si>
  <si>
    <t>集集攔河堰</t>
  </si>
  <si>
    <t>南區水資源局合計</t>
  </si>
  <si>
    <t>曾文水庫</t>
  </si>
  <si>
    <t>阿公店水庫</t>
  </si>
  <si>
    <t>牡丹水庫</t>
  </si>
  <si>
    <t>甲仙攔河堰</t>
  </si>
  <si>
    <t>高屏溪攔河堰</t>
  </si>
  <si>
    <t>青山壩</t>
  </si>
  <si>
    <t>霧社水庫</t>
  </si>
  <si>
    <t>明潭下池水庫</t>
  </si>
  <si>
    <t>武界壩</t>
  </si>
  <si>
    <t>新山水庫</t>
  </si>
  <si>
    <t>西勢水庫</t>
  </si>
  <si>
    <t>永和山水庫</t>
  </si>
  <si>
    <t>玉峰堰</t>
  </si>
  <si>
    <t>鳳山水庫</t>
  </si>
  <si>
    <t>鳶山堰水庫</t>
  </si>
  <si>
    <t>臺灣糖業股份有限公司合計</t>
  </si>
  <si>
    <t>臺北翡翠水庫管理局合計</t>
  </si>
  <si>
    <t>翡翠水庫</t>
  </si>
  <si>
    <t>苗栗農田水利會合計</t>
  </si>
  <si>
    <t>明德水庫</t>
  </si>
  <si>
    <t>南投農田水利會合計</t>
  </si>
  <si>
    <t>頭社水庫</t>
  </si>
  <si>
    <t>嘉南農田水利會合計</t>
  </si>
  <si>
    <t>虎頭埤水庫</t>
  </si>
  <si>
    <t>業務主管人員</t>
  </si>
  <si>
    <t>主辦統計人員</t>
  </si>
  <si>
    <t>機關首長</t>
  </si>
  <si>
    <t>更新維護改善</t>
  </si>
  <si>
    <t>白河水庫</t>
  </si>
  <si>
    <t>資料來源：本署所屬北、中、南區水資源局及台灣電力股份有限公司、台灣糖業股份有限公司、台灣自來水股份有限公司、臺北自來水事業處、金門縣政府、連江縣政府、</t>
  </si>
  <si>
    <t>連江縣政府合計</t>
  </si>
  <si>
    <t>德基水庫</t>
  </si>
  <si>
    <t>銃櫃壩</t>
  </si>
  <si>
    <t>士林攔河堰</t>
  </si>
  <si>
    <t>烏山頭水庫</t>
  </si>
  <si>
    <t>仁義潭及蘭潭水庫</t>
  </si>
  <si>
    <t>東湧水庫</t>
  </si>
  <si>
    <t>樂道沃水庫</t>
  </si>
  <si>
    <t>坂里水庫</t>
  </si>
  <si>
    <t>勝利水庫</t>
  </si>
  <si>
    <r>
      <rPr>
        <sz val="12"/>
        <rFont val="標楷體"/>
        <family val="4"/>
      </rPr>
      <t>公開類</t>
    </r>
  </si>
  <si>
    <r>
      <rPr>
        <sz val="12"/>
        <rFont val="標楷體"/>
        <family val="4"/>
      </rPr>
      <t>編製機關</t>
    </r>
  </si>
  <si>
    <r>
      <rPr>
        <sz val="12"/>
        <rFont val="標楷體"/>
        <family val="4"/>
      </rPr>
      <t>經濟部水利署</t>
    </r>
  </si>
  <si>
    <r>
      <rPr>
        <sz val="12"/>
        <rFont val="標楷體"/>
        <family val="4"/>
      </rPr>
      <t>年報</t>
    </r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</si>
  <si>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</si>
  <si>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</si>
  <si>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安全評估</t>
    </r>
  </si>
  <si>
    <r>
      <rPr>
        <sz val="12"/>
        <rFont val="標楷體"/>
        <family val="4"/>
      </rPr>
      <t>執行件數（件）</t>
    </r>
  </si>
  <si>
    <r>
      <rPr>
        <sz val="12"/>
        <rFont val="標楷體"/>
        <family val="4"/>
      </rPr>
      <t>經費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新臺幣千元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</si>
  <si>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執行機關別</t>
    </r>
  </si>
  <si>
    <r>
      <rPr>
        <sz val="12"/>
        <rFont val="標楷體"/>
        <family val="4"/>
      </rPr>
      <t>水庫別</t>
    </r>
  </si>
  <si>
    <r>
      <rPr>
        <sz val="12"/>
        <rFont val="標楷體"/>
        <family val="4"/>
      </rPr>
      <t>計畫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名稱</t>
    </r>
  </si>
  <si>
    <r>
      <rPr>
        <sz val="11"/>
        <rFont val="標楷體"/>
        <family val="4"/>
      </rPr>
      <t>以前年度委託</t>
    </r>
  </si>
  <si>
    <r>
      <rPr>
        <sz val="11"/>
        <rFont val="標楷體"/>
        <family val="4"/>
      </rPr>
      <t>本年度委託</t>
    </r>
  </si>
  <si>
    <r>
      <rPr>
        <sz val="11"/>
        <rFont val="標楷體"/>
        <family val="4"/>
      </rPr>
      <t>本年度執行完成</t>
    </r>
  </si>
  <si>
    <r>
      <rPr>
        <sz val="11"/>
        <rFont val="標楷體"/>
        <family val="4"/>
      </rPr>
      <t>本年度尚未執行完成</t>
    </r>
  </si>
  <si>
    <r>
      <rPr>
        <sz val="11"/>
        <rFont val="標楷體"/>
        <family val="4"/>
      </rPr>
      <t>自籌</t>
    </r>
  </si>
  <si>
    <r>
      <rPr>
        <sz val="11"/>
        <rFont val="標楷體"/>
        <family val="4"/>
      </rPr>
      <t>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捐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助</t>
    </r>
  </si>
  <si>
    <r>
      <rPr>
        <sz val="11"/>
        <rFont val="標楷體"/>
        <family val="4"/>
      </rPr>
      <t>以前年度開工</t>
    </r>
  </si>
  <si>
    <r>
      <rPr>
        <sz val="11"/>
        <rFont val="標楷體"/>
        <family val="4"/>
      </rPr>
      <t>本年度開工</t>
    </r>
  </si>
  <si>
    <r>
      <rPr>
        <sz val="11"/>
        <rFont val="標楷體"/>
        <family val="4"/>
      </rPr>
      <t>本年度完工</t>
    </r>
  </si>
  <si>
    <r>
      <rPr>
        <sz val="11"/>
        <rFont val="標楷體"/>
        <family val="4"/>
      </rPr>
      <t>本年度未完工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</si>
  <si>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</si>
  <si>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</si>
  <si>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</si>
  <si>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</si>
  <si>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</t>
    </r>
  </si>
  <si>
    <r>
      <rPr>
        <b/>
        <sz val="13"/>
        <rFont val="標楷體"/>
        <family val="4"/>
      </rPr>
      <t>總計</t>
    </r>
  </si>
  <si>
    <r>
      <rPr>
        <b/>
        <sz val="12"/>
        <rFont val="標楷體"/>
        <family val="4"/>
      </rPr>
      <t>北區水資源局合計</t>
    </r>
  </si>
  <si>
    <r>
      <rPr>
        <sz val="12"/>
        <rFont val="標楷體"/>
        <family val="4"/>
      </rPr>
      <t>石門水庫</t>
    </r>
  </si>
  <si>
    <r>
      <rPr>
        <sz val="12"/>
        <rFont val="標楷體"/>
        <family val="4"/>
      </rPr>
      <t>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表</t>
    </r>
  </si>
  <si>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核</t>
    </r>
  </si>
  <si>
    <t>鯉魚潭水庫</t>
  </si>
  <si>
    <t>鹿寮溪水庫</t>
  </si>
  <si>
    <t>觀音湖水庫</t>
  </si>
  <si>
    <t>寶山水庫</t>
  </si>
  <si>
    <t>勝利、儲水沃、津沙、津沙一號、后沃、秋桂山</t>
  </si>
  <si>
    <t>后沃、勝利</t>
  </si>
  <si>
    <t>勝利、儲水沃、津沙、津沙一號、后沃、秋桂山、坂里、東湧</t>
  </si>
  <si>
    <t>谷關水庫</t>
  </si>
  <si>
    <t>天輪壩</t>
  </si>
  <si>
    <t>日月潭水庫</t>
  </si>
  <si>
    <t>明湖下池水庫</t>
  </si>
  <si>
    <t>水簾壩</t>
  </si>
  <si>
    <t>阿玉壩、羅好壩、桂山壩、粗坑壩</t>
  </si>
  <si>
    <t>德元埤</t>
  </si>
  <si>
    <t>龍溪壩、木瓜壩、水簾壩、溪畔壩、南溪壩</t>
  </si>
  <si>
    <t>寶山第二水庫</t>
  </si>
  <si>
    <t>填表說明：1.本表由本署主計室編製1式2份，1份送本署水源經營組，1份自存，並公布於本署網站。</t>
  </si>
  <si>
    <t>南化水庫及鏡面水庫</t>
  </si>
  <si>
    <r>
      <rPr>
        <sz val="11"/>
        <color indexed="9"/>
        <rFont val="標楷體"/>
        <family val="4"/>
      </rPr>
      <t>資料來源：</t>
    </r>
    <r>
      <rPr>
        <sz val="11"/>
        <rFont val="標楷體"/>
        <family val="4"/>
      </rPr>
      <t>臺北翡翠水庫管理局、高雄市政府、苗栗、南投、嘉南、屏東農田水利會等經公告之水庫管理單位。</t>
    </r>
    <r>
      <rPr>
        <sz val="11"/>
        <rFont val="Times New Roman"/>
        <family val="1"/>
      </rPr>
      <t xml:space="preserve">      </t>
    </r>
  </si>
  <si>
    <t>金門縣政府合計</t>
  </si>
  <si>
    <t>水庫安全評估及更新維護改善執行成果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</si>
  <si>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107  </t>
    </r>
    <r>
      <rPr>
        <sz val="12"/>
        <rFont val="標楷體"/>
        <family val="4"/>
      </rPr>
      <t>年</t>
    </r>
  </si>
  <si>
    <t>榮華壩</t>
  </si>
  <si>
    <t>湖山水庫</t>
  </si>
  <si>
    <t>附註屬以前年度委託工程但106年未執行，故106年本年度委託件數不等於107年以前年度委託件數。</t>
  </si>
  <si>
    <t>仁義潭水庫</t>
  </si>
  <si>
    <t>新山及西勢水庫</t>
  </si>
  <si>
    <t>寶山及永和山水庫</t>
  </si>
  <si>
    <t>七美水庫106年度有一項本年度未執行完成，因107年度未執行，故106年本年度委託件數不等於107年以前年度委託件數。</t>
  </si>
  <si>
    <t>成功水庫</t>
  </si>
  <si>
    <t>興仁水庫</t>
  </si>
  <si>
    <t>赤崁地下水庫</t>
  </si>
  <si>
    <t>高雄市政府合計</t>
  </si>
  <si>
    <t>中正湖水庫</t>
  </si>
  <si>
    <t>津沙、后沃</t>
  </si>
  <si>
    <t>以前年度已撥款</t>
  </si>
  <si>
    <t>鹽水埤水庫</t>
  </si>
  <si>
    <t xml:space="preserve">         5.「計畫(工程)名稱」請資料來源機關詳實填列，本署彙整資料時免填。</t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</si>
  <si>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4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</si>
  <si>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5</t>
    </r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</si>
  <si>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5.連江縣政府執行之勝利水庫「更新維護改善」工程以前年度已撥款，故「經費」為零。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</si>
  <si>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3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</si>
  <si>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1</t>
    </r>
  </si>
  <si>
    <r>
      <t xml:space="preserve">臺灣自來水股份有限公司合計 </t>
    </r>
    <r>
      <rPr>
        <sz val="12"/>
        <rFont val="標楷體"/>
        <family val="4"/>
      </rPr>
      <t>註</t>
    </r>
    <r>
      <rPr>
        <sz val="12"/>
        <rFont val="Times New Roman"/>
        <family val="1"/>
      </rPr>
      <t>2</t>
    </r>
  </si>
  <si>
    <t>臺灣電力股份有限公司合計</t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</si>
  <si>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3.台灣自來水公司執行之寶山水庫「安全評估」屬以前年度委託工程，因106年度未執行，故106年本年度尚未執行完成件數不等於107年以前年度委託件數。</t>
    </r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</si>
  <si>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2.台灣自來水公司七美水庫106年有一尚未執行完成之安全評估工程於107年未執行，故106年本年度尚未執行完成件數不等於107年以前年度委託件數。</t>
    </r>
  </si>
  <si>
    <t>馬鞍壩</t>
  </si>
  <si>
    <r>
      <rPr>
        <sz val="11"/>
        <rFont val="標楷體"/>
        <family val="4"/>
      </rPr>
      <t>附    註：1</t>
    </r>
    <r>
      <rPr>
        <sz val="11"/>
        <rFont val="Times New Roman"/>
        <family val="1"/>
      </rPr>
      <t xml:space="preserve">. </t>
    </r>
    <r>
      <rPr>
        <sz val="11"/>
        <rFont val="標楷體"/>
        <family val="4"/>
      </rPr>
      <t>台灣電力公司執行之德基水庫、日月潭水庫、武界壩、明湖下池水庫之「安全評估」本年度未支付款項，故「經費」為零。</t>
    </r>
  </si>
  <si>
    <t>蓮湖水庫及菱湖水庫</t>
  </si>
  <si>
    <r>
      <t xml:space="preserve">            </t>
    </r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21</t>
    </r>
    <r>
      <rPr>
        <sz val="11"/>
        <rFont val="標楷體"/>
        <family val="4"/>
      </rPr>
      <t>日編製</t>
    </r>
  </si>
  <si>
    <r>
      <rPr>
        <sz val="11"/>
        <rFont val="標楷體"/>
        <family val="4"/>
      </rPr>
      <t>自籌</t>
    </r>
  </si>
  <si>
    <r>
      <rPr>
        <sz val="11"/>
        <color indexed="9"/>
        <rFont val="標楷體"/>
        <family val="4"/>
      </rPr>
      <t>附    註：</t>
    </r>
    <r>
      <rPr>
        <sz val="11"/>
        <rFont val="標楷體"/>
        <family val="4"/>
      </rPr>
      <t>4.台灣自來水公司執行之仁義潭及蘭潭水庫「更新維護改善」本年度未申請經費，故「經費」為零。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</si>
</sst>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.00_-;\-* #,##0.00_-;_-* &quot;-&quot;_-;_-@_-"/>
    <numFmt numFmtId="179" formatCode="_-* #,##0.0_-;\-* #,##0.0_-;_-* &quot;-&quot;_-;_-@_-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sz val="11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10" fillId="0" borderId="16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14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177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3" fontId="5" fillId="0" borderId="0" xfId="0" applyNumberFormat="1" applyFont="1" applyFill="1" applyAlignment="1" applyProtection="1">
      <alignment/>
      <protection locked="0"/>
    </xf>
    <xf numFmtId="2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/>
    </xf>
    <xf numFmtId="41" fontId="5" fillId="0" borderId="0" xfId="34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 hidden="1" locked="0"/>
    </xf>
    <xf numFmtId="4" fontId="5" fillId="0" borderId="0" xfId="0" applyNumberFormat="1" applyFont="1" applyFill="1" applyAlignment="1" applyProtection="1">
      <alignment/>
      <protection hidden="1" locked="0"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 applyProtection="1">
      <alignment/>
      <protection hidden="1" locked="0"/>
    </xf>
    <xf numFmtId="4" fontId="5" fillId="0" borderId="0" xfId="0" applyNumberFormat="1" applyFont="1" applyFill="1" applyBorder="1" applyAlignment="1" applyProtection="1">
      <alignment/>
      <protection hidden="1" locked="0"/>
    </xf>
    <xf numFmtId="11" fontId="9" fillId="0" borderId="0" xfId="0" applyNumberFormat="1" applyFont="1" applyFill="1" applyBorder="1" applyAlignment="1">
      <alignment horizontal="left" vertical="center"/>
    </xf>
    <xf numFmtId="1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1" fontId="9" fillId="0" borderId="0" xfId="34" applyFont="1" applyFill="1" applyBorder="1" applyAlignment="1">
      <alignment/>
    </xf>
    <xf numFmtId="41" fontId="8" fillId="0" borderId="0" xfId="34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41" fontId="5" fillId="0" borderId="13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top" textRotation="255"/>
    </xf>
    <xf numFmtId="0" fontId="8" fillId="0" borderId="19" xfId="0" applyFont="1" applyFill="1" applyBorder="1" applyAlignment="1">
      <alignment horizontal="center" vertical="top" textRotation="255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 locked="0"/>
    </xf>
    <xf numFmtId="0" fontId="5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28</xdr:row>
      <xdr:rowOff>47625</xdr:rowOff>
    </xdr:from>
    <xdr:to>
      <xdr:col>12</xdr:col>
      <xdr:colOff>133350</xdr:colOff>
      <xdr:row>28</xdr:row>
      <xdr:rowOff>76200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029950" y="11610975"/>
          <a:ext cx="590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4592300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4592300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14592300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295275</xdr:rowOff>
    </xdr:from>
    <xdr:to>
      <xdr:col>15</xdr:col>
      <xdr:colOff>0</xdr:colOff>
      <xdr:row>8</xdr:row>
      <xdr:rowOff>304800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14592300" y="43148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14592300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view="pageBreakPreview" zoomScale="90" zoomScaleSheetLayoutView="90" workbookViewId="0" topLeftCell="A1">
      <selection activeCell="A1" sqref="A1"/>
    </sheetView>
  </sheetViews>
  <sheetFormatPr defaultColWidth="9.00390625" defaultRowHeight="16.5"/>
  <cols>
    <col min="1" max="1" width="33.75390625" style="3" customWidth="1"/>
    <col min="2" max="2" width="23.625" style="3" customWidth="1"/>
    <col min="3" max="3" width="1.4921875" style="3" hidden="1" customWidth="1"/>
    <col min="4" max="7" width="9.125" style="3" customWidth="1"/>
    <col min="8" max="8" width="14.875" style="3" customWidth="1"/>
    <col min="9" max="9" width="14.625" style="3" customWidth="1"/>
    <col min="10" max="13" width="9.125" style="3" customWidth="1"/>
    <col min="14" max="14" width="17.00390625" style="88" customWidth="1"/>
    <col min="15" max="15" width="14.625" style="3" customWidth="1"/>
    <col min="16" max="16" width="8.125" style="4" customWidth="1"/>
    <col min="17" max="17" width="8.125" style="4" hidden="1" customWidth="1"/>
    <col min="18" max="18" width="12.75390625" style="4" hidden="1" customWidth="1"/>
    <col min="19" max="19" width="3.75390625" style="4" customWidth="1"/>
    <col min="20" max="21" width="4.625" style="4" customWidth="1"/>
    <col min="22" max="22" width="8.375" style="4" customWidth="1"/>
    <col min="23" max="23" width="4.875" style="4" customWidth="1"/>
    <col min="24" max="24" width="5.875" style="4" customWidth="1"/>
    <col min="25" max="25" width="6.75390625" style="4" customWidth="1"/>
    <col min="26" max="27" width="9.00390625" style="4" customWidth="1"/>
    <col min="28" max="16384" width="9.00390625" style="3" customWidth="1"/>
  </cols>
  <sheetData>
    <row r="1" spans="1:15" ht="20.25" customHeight="1">
      <c r="A1" s="1" t="s">
        <v>50</v>
      </c>
      <c r="B1" s="2"/>
      <c r="C1" s="2"/>
      <c r="D1" s="2"/>
      <c r="L1" s="108" t="s">
        <v>51</v>
      </c>
      <c r="M1" s="109"/>
      <c r="N1" s="108" t="s">
        <v>52</v>
      </c>
      <c r="O1" s="109"/>
    </row>
    <row r="2" spans="1:15" ht="20.25" customHeight="1">
      <c r="A2" s="1" t="s">
        <v>53</v>
      </c>
      <c r="B2" s="5" t="s">
        <v>54</v>
      </c>
      <c r="C2" s="6"/>
      <c r="D2" s="6"/>
      <c r="E2" s="7"/>
      <c r="F2" s="7"/>
      <c r="G2" s="7"/>
      <c r="H2" s="7"/>
      <c r="I2" s="7"/>
      <c r="J2" s="7"/>
      <c r="L2" s="108" t="s">
        <v>55</v>
      </c>
      <c r="M2" s="109"/>
      <c r="N2" s="110" t="s">
        <v>5</v>
      </c>
      <c r="O2" s="111"/>
    </row>
    <row r="3" spans="1:22" ht="46.5" customHeight="1">
      <c r="A3" s="113" t="s">
        <v>102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8"/>
      <c r="Q3" s="8"/>
      <c r="R3" s="8"/>
      <c r="S3" s="8"/>
      <c r="T3" s="8"/>
      <c r="U3" s="8"/>
      <c r="V3" s="8"/>
    </row>
    <row r="4" spans="1:22" ht="22.5" customHeight="1">
      <c r="A4" s="112" t="s">
        <v>103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0"/>
      <c r="Q4" s="10"/>
      <c r="R4" s="10"/>
      <c r="S4" s="10"/>
      <c r="T4" s="10"/>
      <c r="U4" s="10"/>
      <c r="V4" s="10"/>
    </row>
    <row r="5" spans="1:16" ht="27" customHeight="1">
      <c r="A5" s="11"/>
      <c r="B5" s="11"/>
      <c r="C5" s="12"/>
      <c r="D5" s="105" t="s">
        <v>56</v>
      </c>
      <c r="E5" s="104"/>
      <c r="F5" s="104"/>
      <c r="G5" s="104"/>
      <c r="H5" s="104"/>
      <c r="I5" s="106"/>
      <c r="J5" s="103" t="s">
        <v>37</v>
      </c>
      <c r="K5" s="104"/>
      <c r="L5" s="104"/>
      <c r="M5" s="104"/>
      <c r="N5" s="104"/>
      <c r="O5" s="104"/>
      <c r="P5" s="13"/>
    </row>
    <row r="6" spans="1:27" s="16" customFormat="1" ht="36" customHeight="1">
      <c r="A6" s="14"/>
      <c r="B6" s="15"/>
      <c r="C6" s="13"/>
      <c r="D6" s="100" t="s">
        <v>57</v>
      </c>
      <c r="E6" s="101"/>
      <c r="F6" s="101"/>
      <c r="G6" s="102"/>
      <c r="H6" s="98" t="s">
        <v>58</v>
      </c>
      <c r="I6" s="107"/>
      <c r="J6" s="100" t="s">
        <v>57</v>
      </c>
      <c r="K6" s="101"/>
      <c r="L6" s="101"/>
      <c r="M6" s="102"/>
      <c r="N6" s="98" t="s">
        <v>58</v>
      </c>
      <c r="O6" s="9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16" ht="44.25" customHeight="1">
      <c r="A7" s="17" t="s">
        <v>59</v>
      </c>
      <c r="B7" s="14" t="s">
        <v>60</v>
      </c>
      <c r="C7" s="18" t="s">
        <v>61</v>
      </c>
      <c r="D7" s="90" t="s">
        <v>62</v>
      </c>
      <c r="E7" s="90" t="s">
        <v>63</v>
      </c>
      <c r="F7" s="90" t="s">
        <v>64</v>
      </c>
      <c r="G7" s="90" t="s">
        <v>65</v>
      </c>
      <c r="H7" s="95" t="s">
        <v>66</v>
      </c>
      <c r="I7" s="92" t="s">
        <v>67</v>
      </c>
      <c r="J7" s="90" t="s">
        <v>68</v>
      </c>
      <c r="K7" s="90" t="s">
        <v>69</v>
      </c>
      <c r="L7" s="90" t="s">
        <v>70</v>
      </c>
      <c r="M7" s="90" t="s">
        <v>71</v>
      </c>
      <c r="N7" s="95" t="s">
        <v>133</v>
      </c>
      <c r="O7" s="95" t="s">
        <v>67</v>
      </c>
      <c r="P7" s="13"/>
    </row>
    <row r="8" spans="1:16" ht="99.75" customHeight="1">
      <c r="A8" s="19"/>
      <c r="B8" s="20"/>
      <c r="C8" s="20"/>
      <c r="D8" s="91"/>
      <c r="E8" s="91"/>
      <c r="F8" s="91"/>
      <c r="G8" s="91"/>
      <c r="H8" s="96"/>
      <c r="I8" s="93"/>
      <c r="J8" s="91"/>
      <c r="K8" s="91"/>
      <c r="L8" s="91"/>
      <c r="M8" s="91"/>
      <c r="N8" s="96"/>
      <c r="O8" s="96"/>
      <c r="P8" s="13"/>
    </row>
    <row r="9" spans="1:16" ht="24" customHeight="1">
      <c r="A9" s="21"/>
      <c r="B9" s="21"/>
      <c r="C9" s="21"/>
      <c r="D9" s="22" t="s">
        <v>72</v>
      </c>
      <c r="E9" s="22" t="s">
        <v>73</v>
      </c>
      <c r="F9" s="22" t="s">
        <v>74</v>
      </c>
      <c r="G9" s="22" t="s">
        <v>75</v>
      </c>
      <c r="H9" s="97"/>
      <c r="I9" s="94"/>
      <c r="J9" s="22" t="s">
        <v>76</v>
      </c>
      <c r="K9" s="22" t="s">
        <v>73</v>
      </c>
      <c r="L9" s="22" t="s">
        <v>74</v>
      </c>
      <c r="M9" s="22" t="s">
        <v>75</v>
      </c>
      <c r="N9" s="97"/>
      <c r="O9" s="97"/>
      <c r="P9" s="13"/>
    </row>
    <row r="10" spans="1:28" s="30" customFormat="1" ht="30" customHeight="1">
      <c r="A10" s="23" t="s">
        <v>77</v>
      </c>
      <c r="B10" s="24"/>
      <c r="C10" s="25"/>
      <c r="D10" s="26">
        <f>D11+D15+D20+D26+D42+D45+D61+D63+D65+D74+D76+D78+D80</f>
        <v>21</v>
      </c>
      <c r="E10" s="26">
        <f aca="true" t="shared" si="0" ref="E10:O10">E11+E15+E20+E26+E42+E45+E61+E63+E65+E74+E76+E78+E80</f>
        <v>13</v>
      </c>
      <c r="F10" s="26">
        <f t="shared" si="0"/>
        <v>11</v>
      </c>
      <c r="G10" s="26">
        <f t="shared" si="0"/>
        <v>23</v>
      </c>
      <c r="H10" s="26">
        <f>H11+H15+H20+H26+H42+H45+H61+H63+H65+H74+H76+H78+H80</f>
        <v>88637</v>
      </c>
      <c r="I10" s="26">
        <f t="shared" si="0"/>
        <v>11685</v>
      </c>
      <c r="J10" s="26">
        <f t="shared" si="0"/>
        <v>42</v>
      </c>
      <c r="K10" s="26">
        <f t="shared" si="0"/>
        <v>115</v>
      </c>
      <c r="L10" s="26">
        <f t="shared" si="0"/>
        <v>132</v>
      </c>
      <c r="M10" s="26">
        <f t="shared" si="0"/>
        <v>25</v>
      </c>
      <c r="N10" s="26">
        <f t="shared" si="0"/>
        <v>474051.25</v>
      </c>
      <c r="O10" s="26">
        <f t="shared" si="0"/>
        <v>209945</v>
      </c>
      <c r="P10" s="27"/>
      <c r="Q10" s="28">
        <f>D10+E10-F10-G10</f>
        <v>0</v>
      </c>
      <c r="R10" s="28">
        <f>J10+K10-L10-M10</f>
        <v>0</v>
      </c>
      <c r="S10" s="28"/>
      <c r="T10" s="27"/>
      <c r="U10" s="28"/>
      <c r="V10" s="27"/>
      <c r="W10" s="27"/>
      <c r="X10" s="27"/>
      <c r="Y10" s="27"/>
      <c r="Z10" s="27"/>
      <c r="AA10" s="28"/>
      <c r="AB10" s="29"/>
    </row>
    <row r="11" spans="1:28" s="32" customFormat="1" ht="30" customHeight="1">
      <c r="A11" s="31" t="s">
        <v>78</v>
      </c>
      <c r="C11" s="33"/>
      <c r="D11" s="34">
        <f aca="true" t="shared" si="1" ref="D11:O11">SUM(D12:D14)</f>
        <v>1</v>
      </c>
      <c r="E11" s="34">
        <f t="shared" si="1"/>
        <v>2</v>
      </c>
      <c r="F11" s="34">
        <f t="shared" si="1"/>
        <v>1</v>
      </c>
      <c r="G11" s="34">
        <f t="shared" si="1"/>
        <v>2</v>
      </c>
      <c r="H11" s="34">
        <f t="shared" si="1"/>
        <v>7610</v>
      </c>
      <c r="I11" s="34">
        <f t="shared" si="1"/>
        <v>0</v>
      </c>
      <c r="J11" s="34">
        <f t="shared" si="1"/>
        <v>0</v>
      </c>
      <c r="K11" s="34">
        <f t="shared" si="1"/>
        <v>1</v>
      </c>
      <c r="L11" s="34">
        <f t="shared" si="1"/>
        <v>0</v>
      </c>
      <c r="M11" s="34">
        <f t="shared" si="1"/>
        <v>1</v>
      </c>
      <c r="N11" s="34">
        <f t="shared" si="1"/>
        <v>2781</v>
      </c>
      <c r="O11" s="34">
        <f t="shared" si="1"/>
        <v>0</v>
      </c>
      <c r="P11" s="35"/>
      <c r="Q11" s="28">
        <f aca="true" t="shared" si="2" ref="Q11:Q84">D11+E11-F11-G11</f>
        <v>0</v>
      </c>
      <c r="R11" s="28">
        <f aca="true" t="shared" si="3" ref="R11:R84">J11+K11-L11-M11</f>
        <v>0</v>
      </c>
      <c r="S11" s="35"/>
      <c r="T11" s="35"/>
      <c r="U11" s="36"/>
      <c r="V11" s="36"/>
      <c r="W11" s="35"/>
      <c r="X11" s="35"/>
      <c r="Y11" s="35"/>
      <c r="Z11" s="35"/>
      <c r="AA11" s="28"/>
      <c r="AB11" s="29"/>
    </row>
    <row r="12" spans="1:28" ht="30" customHeight="1">
      <c r="A12" s="14"/>
      <c r="B12" s="16" t="s">
        <v>79</v>
      </c>
      <c r="C12" s="10"/>
      <c r="D12" s="37">
        <v>1</v>
      </c>
      <c r="E12" s="37">
        <v>1</v>
      </c>
      <c r="F12" s="37">
        <v>1</v>
      </c>
      <c r="G12" s="37">
        <v>1</v>
      </c>
      <c r="H12" s="37">
        <v>3810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>
        <v>0</v>
      </c>
      <c r="O12" s="37">
        <v>0</v>
      </c>
      <c r="Q12" s="28">
        <f t="shared" si="2"/>
        <v>0</v>
      </c>
      <c r="R12" s="28">
        <f t="shared" si="3"/>
        <v>0</v>
      </c>
      <c r="U12" s="36"/>
      <c r="V12" s="36"/>
      <c r="AA12" s="28"/>
      <c r="AB12" s="29"/>
    </row>
    <row r="13" spans="1:28" ht="30" customHeight="1">
      <c r="A13" s="14"/>
      <c r="B13" s="40" t="s">
        <v>104</v>
      </c>
      <c r="C13" s="10"/>
      <c r="D13" s="37">
        <v>0</v>
      </c>
      <c r="E13" s="37">
        <v>1</v>
      </c>
      <c r="F13" s="37">
        <v>0</v>
      </c>
      <c r="G13" s="37">
        <v>1</v>
      </c>
      <c r="H13" s="37">
        <v>3800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8">
        <v>0</v>
      </c>
      <c r="O13" s="37">
        <v>0</v>
      </c>
      <c r="Q13" s="28"/>
      <c r="R13" s="28"/>
      <c r="U13" s="36"/>
      <c r="V13" s="36"/>
      <c r="AA13" s="28"/>
      <c r="AB13" s="29"/>
    </row>
    <row r="14" spans="1:28" ht="30" customHeight="1">
      <c r="A14" s="20"/>
      <c r="B14" s="40" t="s">
        <v>97</v>
      </c>
      <c r="C14" s="10"/>
      <c r="D14" s="37">
        <v>0</v>
      </c>
      <c r="E14" s="37">
        <v>0</v>
      </c>
      <c r="F14" s="37">
        <v>0</v>
      </c>
      <c r="G14" s="38">
        <v>0</v>
      </c>
      <c r="H14" s="38">
        <v>0</v>
      </c>
      <c r="I14" s="38">
        <v>0</v>
      </c>
      <c r="J14" s="38">
        <v>0</v>
      </c>
      <c r="K14" s="38">
        <v>1</v>
      </c>
      <c r="L14" s="38">
        <v>0</v>
      </c>
      <c r="M14" s="38">
        <v>1</v>
      </c>
      <c r="N14" s="38">
        <v>2781</v>
      </c>
      <c r="O14" s="38">
        <v>0</v>
      </c>
      <c r="Q14" s="28">
        <f t="shared" si="2"/>
        <v>0</v>
      </c>
      <c r="R14" s="28">
        <f t="shared" si="3"/>
        <v>0</v>
      </c>
      <c r="U14" s="36"/>
      <c r="V14" s="36"/>
      <c r="AA14" s="28"/>
      <c r="AB14" s="29"/>
    </row>
    <row r="15" spans="1:28" s="32" customFormat="1" ht="30" customHeight="1">
      <c r="A15" s="39" t="s">
        <v>6</v>
      </c>
      <c r="C15" s="33"/>
      <c r="D15" s="34">
        <f>SUM(D16:D19)</f>
        <v>0</v>
      </c>
      <c r="E15" s="34">
        <f aca="true" t="shared" si="4" ref="E15:O15">SUM(E16:E19)</f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2</v>
      </c>
      <c r="K15" s="34">
        <f t="shared" si="4"/>
        <v>9</v>
      </c>
      <c r="L15" s="34">
        <f t="shared" si="4"/>
        <v>8</v>
      </c>
      <c r="M15" s="34">
        <f t="shared" si="4"/>
        <v>3</v>
      </c>
      <c r="N15" s="34">
        <f t="shared" si="4"/>
        <v>127962</v>
      </c>
      <c r="O15" s="34">
        <f t="shared" si="4"/>
        <v>0</v>
      </c>
      <c r="P15" s="35"/>
      <c r="Q15" s="28">
        <f t="shared" si="2"/>
        <v>0</v>
      </c>
      <c r="R15" s="28">
        <f t="shared" si="3"/>
        <v>0</v>
      </c>
      <c r="S15" s="35"/>
      <c r="T15" s="35"/>
      <c r="U15" s="35"/>
      <c r="V15" s="35"/>
      <c r="W15" s="35"/>
      <c r="X15" s="35"/>
      <c r="Y15" s="35"/>
      <c r="Z15" s="35"/>
      <c r="AA15" s="28"/>
      <c r="AB15" s="29"/>
    </row>
    <row r="16" spans="1:28" s="32" customFormat="1" ht="30" customHeight="1">
      <c r="A16" s="39"/>
      <c r="B16" s="40" t="s">
        <v>82</v>
      </c>
      <c r="C16" s="10"/>
      <c r="D16" s="37">
        <v>0</v>
      </c>
      <c r="E16" s="37">
        <v>0</v>
      </c>
      <c r="F16" s="37">
        <v>0</v>
      </c>
      <c r="G16" s="38">
        <v>0</v>
      </c>
      <c r="H16" s="38">
        <v>0</v>
      </c>
      <c r="I16" s="38">
        <v>0</v>
      </c>
      <c r="J16" s="38">
        <v>1</v>
      </c>
      <c r="K16" s="38">
        <v>2</v>
      </c>
      <c r="L16" s="38">
        <v>2</v>
      </c>
      <c r="M16" s="38">
        <v>1</v>
      </c>
      <c r="N16" s="38">
        <v>10360</v>
      </c>
      <c r="O16" s="38">
        <v>0</v>
      </c>
      <c r="P16" s="35"/>
      <c r="Q16" s="28"/>
      <c r="R16" s="28"/>
      <c r="S16" s="35"/>
      <c r="T16" s="35"/>
      <c r="U16" s="35"/>
      <c r="V16" s="35"/>
      <c r="W16" s="35"/>
      <c r="X16" s="35"/>
      <c r="Y16" s="35"/>
      <c r="Z16" s="35"/>
      <c r="AA16" s="28"/>
      <c r="AB16" s="29"/>
    </row>
    <row r="17" spans="1:28" ht="30" customHeight="1">
      <c r="A17" s="20"/>
      <c r="B17" s="40" t="s">
        <v>7</v>
      </c>
      <c r="C17" s="10"/>
      <c r="D17" s="37">
        <v>0</v>
      </c>
      <c r="E17" s="37">
        <v>0</v>
      </c>
      <c r="F17" s="37">
        <v>0</v>
      </c>
      <c r="G17" s="38">
        <v>0</v>
      </c>
      <c r="H17" s="38">
        <v>0</v>
      </c>
      <c r="I17" s="38">
        <v>0</v>
      </c>
      <c r="J17" s="38">
        <v>0</v>
      </c>
      <c r="K17" s="38">
        <v>3</v>
      </c>
      <c r="L17" s="38">
        <v>3</v>
      </c>
      <c r="M17" s="38">
        <v>0</v>
      </c>
      <c r="N17" s="38">
        <v>11669</v>
      </c>
      <c r="O17" s="38">
        <v>0</v>
      </c>
      <c r="Q17" s="28">
        <f t="shared" si="2"/>
        <v>0</v>
      </c>
      <c r="R17" s="28">
        <f t="shared" si="3"/>
        <v>0</v>
      </c>
      <c r="AA17" s="28"/>
      <c r="AB17" s="29"/>
    </row>
    <row r="18" spans="1:28" ht="30" customHeight="1">
      <c r="A18" s="20"/>
      <c r="B18" s="40" t="s">
        <v>8</v>
      </c>
      <c r="C18" s="10"/>
      <c r="D18" s="37">
        <v>0</v>
      </c>
      <c r="E18" s="37">
        <v>0</v>
      </c>
      <c r="F18" s="37">
        <v>0</v>
      </c>
      <c r="G18" s="38">
        <v>0</v>
      </c>
      <c r="H18" s="38">
        <v>0</v>
      </c>
      <c r="I18" s="38">
        <v>0</v>
      </c>
      <c r="J18" s="38">
        <v>1</v>
      </c>
      <c r="K18" s="38">
        <v>2</v>
      </c>
      <c r="L18" s="38">
        <v>1</v>
      </c>
      <c r="M18" s="38">
        <v>2</v>
      </c>
      <c r="N18" s="38">
        <v>92782</v>
      </c>
      <c r="O18" s="38">
        <v>0</v>
      </c>
      <c r="Q18" s="28">
        <f t="shared" si="2"/>
        <v>0</v>
      </c>
      <c r="R18" s="28">
        <f t="shared" si="3"/>
        <v>0</v>
      </c>
      <c r="AA18" s="28"/>
      <c r="AB18" s="29"/>
    </row>
    <row r="19" spans="1:28" ht="30" customHeight="1">
      <c r="A19" s="20"/>
      <c r="B19" s="40" t="s">
        <v>105</v>
      </c>
      <c r="C19" s="10"/>
      <c r="D19" s="37">
        <v>0</v>
      </c>
      <c r="E19" s="37">
        <v>0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38">
        <v>2</v>
      </c>
      <c r="M19" s="38">
        <v>0</v>
      </c>
      <c r="N19" s="38">
        <v>13151</v>
      </c>
      <c r="O19" s="38">
        <v>0</v>
      </c>
      <c r="Q19" s="28"/>
      <c r="R19" s="28"/>
      <c r="AA19" s="28"/>
      <c r="AB19" s="29"/>
    </row>
    <row r="20" spans="1:28" s="32" customFormat="1" ht="30" customHeight="1">
      <c r="A20" s="39" t="s">
        <v>9</v>
      </c>
      <c r="C20" s="33"/>
      <c r="D20" s="34">
        <f>SUM(D21:D25)</f>
        <v>0</v>
      </c>
      <c r="E20" s="34">
        <f aca="true" t="shared" si="5" ref="E20:O20">SUM(E21:E25)</f>
        <v>0</v>
      </c>
      <c r="F20" s="34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2</v>
      </c>
      <c r="K20" s="34">
        <f t="shared" si="5"/>
        <v>15</v>
      </c>
      <c r="L20" s="34">
        <f t="shared" si="5"/>
        <v>15</v>
      </c>
      <c r="M20" s="34">
        <f t="shared" si="5"/>
        <v>2</v>
      </c>
      <c r="N20" s="34">
        <f>SUM(N21:N25)</f>
        <v>109849</v>
      </c>
      <c r="O20" s="34">
        <f t="shared" si="5"/>
        <v>0</v>
      </c>
      <c r="P20" s="35"/>
      <c r="Q20" s="28">
        <f t="shared" si="2"/>
        <v>0</v>
      </c>
      <c r="R20" s="28">
        <f t="shared" si="3"/>
        <v>0</v>
      </c>
      <c r="S20" s="35"/>
      <c r="T20" s="35"/>
      <c r="U20" s="35"/>
      <c r="V20" s="35"/>
      <c r="W20" s="35"/>
      <c r="X20" s="35"/>
      <c r="Y20" s="35"/>
      <c r="Z20" s="35"/>
      <c r="AA20" s="28"/>
      <c r="AB20" s="29"/>
    </row>
    <row r="21" spans="1:28" ht="30" customHeight="1">
      <c r="A21" s="20"/>
      <c r="B21" s="40" t="s">
        <v>10</v>
      </c>
      <c r="C21" s="10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8">
        <v>1</v>
      </c>
      <c r="L21" s="38">
        <v>1</v>
      </c>
      <c r="M21" s="38">
        <v>1</v>
      </c>
      <c r="N21" s="38">
        <v>4723</v>
      </c>
      <c r="O21" s="38">
        <v>0</v>
      </c>
      <c r="Q21" s="28">
        <f t="shared" si="2"/>
        <v>0</v>
      </c>
      <c r="R21" s="28">
        <f t="shared" si="3"/>
        <v>0</v>
      </c>
      <c r="AA21" s="28"/>
      <c r="AB21" s="29"/>
    </row>
    <row r="22" spans="1:28" ht="30" customHeight="1">
      <c r="A22" s="20"/>
      <c r="B22" s="40" t="s">
        <v>11</v>
      </c>
      <c r="C22" s="10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2</v>
      </c>
      <c r="L22" s="38">
        <v>2</v>
      </c>
      <c r="M22" s="38">
        <v>0</v>
      </c>
      <c r="N22" s="38">
        <v>3050</v>
      </c>
      <c r="O22" s="38">
        <v>0</v>
      </c>
      <c r="Q22" s="28">
        <f t="shared" si="2"/>
        <v>0</v>
      </c>
      <c r="R22" s="28">
        <f t="shared" si="3"/>
        <v>0</v>
      </c>
      <c r="AA22" s="28"/>
      <c r="AB22" s="29"/>
    </row>
    <row r="23" spans="1:28" ht="30" customHeight="1">
      <c r="A23" s="20"/>
      <c r="B23" s="40" t="s">
        <v>12</v>
      </c>
      <c r="C23" s="10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3</v>
      </c>
      <c r="L23" s="38">
        <v>3</v>
      </c>
      <c r="M23" s="38">
        <v>0</v>
      </c>
      <c r="N23" s="38">
        <v>6188</v>
      </c>
      <c r="O23" s="38">
        <v>0</v>
      </c>
      <c r="Q23" s="28">
        <f t="shared" si="2"/>
        <v>0</v>
      </c>
      <c r="R23" s="28">
        <f t="shared" si="3"/>
        <v>0</v>
      </c>
      <c r="AA23" s="28"/>
      <c r="AB23" s="29"/>
    </row>
    <row r="24" spans="1:28" ht="30" customHeight="1">
      <c r="A24" s="41"/>
      <c r="B24" s="42" t="s">
        <v>13</v>
      </c>
      <c r="C24" s="9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3">
        <v>1</v>
      </c>
      <c r="L24" s="43">
        <v>1</v>
      </c>
      <c r="M24" s="43">
        <v>1</v>
      </c>
      <c r="N24" s="43">
        <v>64298</v>
      </c>
      <c r="O24" s="43">
        <v>0</v>
      </c>
      <c r="Q24" s="28">
        <f t="shared" si="2"/>
        <v>0</v>
      </c>
      <c r="R24" s="28">
        <f t="shared" si="3"/>
        <v>0</v>
      </c>
      <c r="AA24" s="28"/>
      <c r="AB24" s="29"/>
    </row>
    <row r="25" spans="1:28" ht="30" customHeight="1">
      <c r="A25" s="84"/>
      <c r="B25" s="85" t="s">
        <v>14</v>
      </c>
      <c r="C25" s="86"/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8</v>
      </c>
      <c r="L25" s="87">
        <v>8</v>
      </c>
      <c r="M25" s="87">
        <v>0</v>
      </c>
      <c r="N25" s="87">
        <v>31590</v>
      </c>
      <c r="O25" s="87">
        <v>0</v>
      </c>
      <c r="Q25" s="28">
        <f t="shared" si="2"/>
        <v>0</v>
      </c>
      <c r="R25" s="28">
        <f t="shared" si="3"/>
        <v>0</v>
      </c>
      <c r="AA25" s="28"/>
      <c r="AB25" s="29"/>
    </row>
    <row r="26" spans="1:28" s="32" customFormat="1" ht="30" customHeight="1">
      <c r="A26" s="39" t="s">
        <v>126</v>
      </c>
      <c r="B26" s="35"/>
      <c r="C26" s="33"/>
      <c r="D26" s="34">
        <f aca="true" t="shared" si="6" ref="D26:O26">SUM(D27:D41)</f>
        <v>12</v>
      </c>
      <c r="E26" s="34">
        <f t="shared" si="6"/>
        <v>0</v>
      </c>
      <c r="F26" s="34">
        <f t="shared" si="6"/>
        <v>3</v>
      </c>
      <c r="G26" s="34">
        <f t="shared" si="6"/>
        <v>9</v>
      </c>
      <c r="H26" s="34">
        <f t="shared" si="6"/>
        <v>43014</v>
      </c>
      <c r="I26" s="34">
        <f t="shared" si="6"/>
        <v>0</v>
      </c>
      <c r="J26" s="34">
        <f t="shared" si="6"/>
        <v>3</v>
      </c>
      <c r="K26" s="34">
        <f t="shared" si="6"/>
        <v>14</v>
      </c>
      <c r="L26" s="34">
        <f t="shared" si="6"/>
        <v>16</v>
      </c>
      <c r="M26" s="34">
        <f t="shared" si="6"/>
        <v>1</v>
      </c>
      <c r="N26" s="34">
        <f t="shared" si="6"/>
        <v>36893</v>
      </c>
      <c r="O26" s="34">
        <f t="shared" si="6"/>
        <v>0</v>
      </c>
      <c r="P26" s="35"/>
      <c r="Q26" s="28">
        <f t="shared" si="2"/>
        <v>0</v>
      </c>
      <c r="R26" s="28">
        <f t="shared" si="3"/>
        <v>0</v>
      </c>
      <c r="S26" s="35"/>
      <c r="T26" s="35"/>
      <c r="U26" s="35"/>
      <c r="V26" s="35"/>
      <c r="W26" s="35"/>
      <c r="X26" s="35"/>
      <c r="Y26" s="35"/>
      <c r="Z26" s="35"/>
      <c r="AA26" s="28"/>
      <c r="AB26" s="29"/>
    </row>
    <row r="27" spans="1:28" ht="30" customHeight="1">
      <c r="A27" s="79" t="s">
        <v>124</v>
      </c>
      <c r="B27" s="40" t="s">
        <v>41</v>
      </c>
      <c r="C27" s="10"/>
      <c r="D27" s="37">
        <v>1</v>
      </c>
      <c r="E27" s="37">
        <v>0</v>
      </c>
      <c r="F27" s="37">
        <v>0</v>
      </c>
      <c r="G27" s="38">
        <v>1</v>
      </c>
      <c r="H27" s="38">
        <v>0</v>
      </c>
      <c r="I27" s="38">
        <v>0</v>
      </c>
      <c r="J27" s="38">
        <v>0</v>
      </c>
      <c r="K27" s="38">
        <v>2</v>
      </c>
      <c r="L27" s="38">
        <v>1</v>
      </c>
      <c r="M27" s="38">
        <v>1</v>
      </c>
      <c r="N27" s="38">
        <v>3600</v>
      </c>
      <c r="O27" s="38">
        <v>0</v>
      </c>
      <c r="Q27" s="28">
        <f t="shared" si="2"/>
        <v>0</v>
      </c>
      <c r="R27" s="28">
        <f t="shared" si="3"/>
        <v>0</v>
      </c>
      <c r="AA27" s="28"/>
      <c r="AB27" s="29"/>
    </row>
    <row r="28" spans="1:28" ht="30" customHeight="1">
      <c r="A28" s="79"/>
      <c r="B28" s="40" t="s">
        <v>15</v>
      </c>
      <c r="C28" s="10"/>
      <c r="D28" s="37">
        <v>1</v>
      </c>
      <c r="E28" s="37">
        <v>0</v>
      </c>
      <c r="F28" s="37">
        <v>1</v>
      </c>
      <c r="G28" s="38">
        <v>0</v>
      </c>
      <c r="H28" s="38">
        <v>527</v>
      </c>
      <c r="I28" s="38">
        <v>0</v>
      </c>
      <c r="J28" s="38">
        <v>0</v>
      </c>
      <c r="K28" s="38">
        <v>1</v>
      </c>
      <c r="L28" s="38">
        <v>1</v>
      </c>
      <c r="M28" s="38">
        <v>0</v>
      </c>
      <c r="N28" s="38">
        <v>500</v>
      </c>
      <c r="O28" s="38">
        <v>0</v>
      </c>
      <c r="Q28" s="28">
        <f t="shared" si="2"/>
        <v>0</v>
      </c>
      <c r="R28" s="28">
        <f t="shared" si="3"/>
        <v>0</v>
      </c>
      <c r="AA28" s="28"/>
      <c r="AB28" s="29"/>
    </row>
    <row r="29" spans="1:28" ht="30" customHeight="1">
      <c r="A29" s="44"/>
      <c r="B29" s="40" t="s">
        <v>89</v>
      </c>
      <c r="C29" s="10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1</v>
      </c>
      <c r="L29" s="38">
        <v>1</v>
      </c>
      <c r="M29" s="38">
        <v>0</v>
      </c>
      <c r="N29" s="38">
        <v>560</v>
      </c>
      <c r="O29" s="38">
        <v>0</v>
      </c>
      <c r="Q29" s="28">
        <f t="shared" si="2"/>
        <v>0</v>
      </c>
      <c r="R29" s="28">
        <f t="shared" si="3"/>
        <v>0</v>
      </c>
      <c r="S29" s="45"/>
      <c r="AA29" s="28"/>
      <c r="AB29" s="29"/>
    </row>
    <row r="30" spans="1:28" ht="30" customHeight="1">
      <c r="A30" s="20"/>
      <c r="B30" s="40" t="s">
        <v>90</v>
      </c>
      <c r="C30" s="10"/>
      <c r="D30" s="37">
        <v>1</v>
      </c>
      <c r="E30" s="37">
        <v>0</v>
      </c>
      <c r="F30" s="37">
        <v>1</v>
      </c>
      <c r="G30" s="38">
        <v>0</v>
      </c>
      <c r="H30" s="38">
        <v>486</v>
      </c>
      <c r="I30" s="38">
        <v>0</v>
      </c>
      <c r="J30" s="38">
        <v>0</v>
      </c>
      <c r="K30" s="38">
        <v>1</v>
      </c>
      <c r="L30" s="38">
        <v>1</v>
      </c>
      <c r="M30" s="38">
        <v>0</v>
      </c>
      <c r="N30" s="38">
        <v>1500</v>
      </c>
      <c r="O30" s="38">
        <v>0</v>
      </c>
      <c r="Q30" s="28">
        <f t="shared" si="2"/>
        <v>0</v>
      </c>
      <c r="R30" s="28">
        <f t="shared" si="3"/>
        <v>0</v>
      </c>
      <c r="AA30" s="28"/>
      <c r="AB30" s="29"/>
    </row>
    <row r="31" spans="1:28" ht="30" customHeight="1">
      <c r="A31" s="20"/>
      <c r="B31" s="40" t="s">
        <v>129</v>
      </c>
      <c r="C31" s="10"/>
      <c r="D31" s="37">
        <v>0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2</v>
      </c>
      <c r="L31" s="38">
        <v>2</v>
      </c>
      <c r="M31" s="38">
        <v>0</v>
      </c>
      <c r="N31" s="38">
        <v>2726</v>
      </c>
      <c r="O31" s="38">
        <v>0</v>
      </c>
      <c r="Q31" s="28"/>
      <c r="R31" s="28"/>
      <c r="AA31" s="28"/>
      <c r="AB31" s="29"/>
    </row>
    <row r="32" spans="1:28" ht="30" customHeight="1">
      <c r="A32" s="79" t="s">
        <v>124</v>
      </c>
      <c r="B32" s="40" t="s">
        <v>91</v>
      </c>
      <c r="C32" s="10"/>
      <c r="D32" s="37">
        <v>1</v>
      </c>
      <c r="E32" s="37">
        <v>0</v>
      </c>
      <c r="F32" s="37">
        <v>0</v>
      </c>
      <c r="G32" s="38">
        <v>1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Q32" s="28">
        <f t="shared" si="2"/>
        <v>0</v>
      </c>
      <c r="R32" s="28">
        <f t="shared" si="3"/>
        <v>0</v>
      </c>
      <c r="AA32" s="28"/>
      <c r="AB32" s="29"/>
    </row>
    <row r="33" spans="1:28" ht="30" customHeight="1">
      <c r="A33" s="79" t="s">
        <v>124</v>
      </c>
      <c r="B33" s="40" t="s">
        <v>18</v>
      </c>
      <c r="C33" s="10"/>
      <c r="D33" s="38">
        <v>2</v>
      </c>
      <c r="E33" s="38">
        <v>0</v>
      </c>
      <c r="F33" s="38">
        <v>0</v>
      </c>
      <c r="G33" s="38">
        <v>2</v>
      </c>
      <c r="H33" s="38">
        <v>0</v>
      </c>
      <c r="I33" s="38">
        <v>0</v>
      </c>
      <c r="J33" s="38">
        <v>1</v>
      </c>
      <c r="K33" s="38">
        <v>0</v>
      </c>
      <c r="L33" s="38">
        <v>1</v>
      </c>
      <c r="M33" s="38">
        <v>0</v>
      </c>
      <c r="N33" s="38">
        <v>9433</v>
      </c>
      <c r="O33" s="38">
        <v>0</v>
      </c>
      <c r="Q33" s="28">
        <f t="shared" si="2"/>
        <v>0</v>
      </c>
      <c r="R33" s="28">
        <f t="shared" si="3"/>
        <v>0</v>
      </c>
      <c r="AA33" s="28"/>
      <c r="AB33" s="29"/>
    </row>
    <row r="34" spans="1:28" ht="30" customHeight="1">
      <c r="A34" s="79" t="s">
        <v>124</v>
      </c>
      <c r="B34" s="40" t="s">
        <v>92</v>
      </c>
      <c r="C34" s="10"/>
      <c r="D34" s="37">
        <v>1</v>
      </c>
      <c r="E34" s="37">
        <v>0</v>
      </c>
      <c r="F34" s="37">
        <v>0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Q34" s="28">
        <f t="shared" si="2"/>
        <v>0</v>
      </c>
      <c r="R34" s="28">
        <f t="shared" si="3"/>
        <v>0</v>
      </c>
      <c r="AA34" s="28"/>
      <c r="AB34" s="29"/>
    </row>
    <row r="35" spans="1:28" ht="30" customHeight="1">
      <c r="A35" s="20"/>
      <c r="B35" s="40" t="s">
        <v>43</v>
      </c>
      <c r="C35" s="10"/>
      <c r="D35" s="37">
        <v>1</v>
      </c>
      <c r="E35" s="37">
        <v>0</v>
      </c>
      <c r="F35" s="37">
        <v>1</v>
      </c>
      <c r="G35" s="38">
        <v>0</v>
      </c>
      <c r="H35" s="38">
        <v>715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Q35" s="28">
        <f t="shared" si="2"/>
        <v>0</v>
      </c>
      <c r="R35" s="28">
        <f t="shared" si="3"/>
        <v>0</v>
      </c>
      <c r="AA35" s="28"/>
      <c r="AB35" s="29"/>
    </row>
    <row r="36" spans="1:28" ht="30" customHeight="1">
      <c r="A36" s="20"/>
      <c r="B36" s="40" t="s">
        <v>17</v>
      </c>
      <c r="C36" s="10"/>
      <c r="D36" s="37">
        <v>0</v>
      </c>
      <c r="E36" s="37">
        <v>0</v>
      </c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5</v>
      </c>
      <c r="L36" s="38">
        <v>5</v>
      </c>
      <c r="M36" s="38">
        <v>0</v>
      </c>
      <c r="N36" s="38">
        <v>7821</v>
      </c>
      <c r="O36" s="38">
        <v>0</v>
      </c>
      <c r="Q36" s="28">
        <f t="shared" si="2"/>
        <v>0</v>
      </c>
      <c r="R36" s="28">
        <f t="shared" si="3"/>
        <v>0</v>
      </c>
      <c r="AA36" s="28"/>
      <c r="AB36" s="29"/>
    </row>
    <row r="37" spans="1:28" ht="30" customHeight="1">
      <c r="A37" s="44"/>
      <c r="B37" s="40" t="s">
        <v>42</v>
      </c>
      <c r="C37" s="10"/>
      <c r="D37" s="37">
        <v>1</v>
      </c>
      <c r="E37" s="37">
        <v>0</v>
      </c>
      <c r="F37" s="37">
        <v>0</v>
      </c>
      <c r="G37" s="38">
        <v>1</v>
      </c>
      <c r="H37" s="38">
        <v>2973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Q37" s="28">
        <f t="shared" si="2"/>
        <v>0</v>
      </c>
      <c r="R37" s="28">
        <f t="shared" si="3"/>
        <v>0</v>
      </c>
      <c r="AA37" s="28"/>
      <c r="AB37" s="29"/>
    </row>
    <row r="38" spans="1:28" ht="30" customHeight="1">
      <c r="A38" s="44"/>
      <c r="B38" s="40" t="s">
        <v>93</v>
      </c>
      <c r="C38" s="10"/>
      <c r="D38" s="37">
        <v>0</v>
      </c>
      <c r="E38" s="37">
        <v>0</v>
      </c>
      <c r="F38" s="37">
        <v>0</v>
      </c>
      <c r="G38" s="38">
        <v>0</v>
      </c>
      <c r="H38" s="38">
        <v>0</v>
      </c>
      <c r="I38" s="38">
        <v>0</v>
      </c>
      <c r="J38" s="38">
        <v>1</v>
      </c>
      <c r="K38" s="38">
        <v>0</v>
      </c>
      <c r="L38" s="38">
        <v>1</v>
      </c>
      <c r="M38" s="38">
        <v>0</v>
      </c>
      <c r="N38" s="38">
        <v>8760</v>
      </c>
      <c r="O38" s="38">
        <v>0</v>
      </c>
      <c r="Q38" s="28"/>
      <c r="R38" s="28"/>
      <c r="AA38" s="28"/>
      <c r="AB38" s="29"/>
    </row>
    <row r="39" spans="1:28" s="4" customFormat="1" ht="33">
      <c r="A39" s="44"/>
      <c r="B39" s="82" t="s">
        <v>96</v>
      </c>
      <c r="C39" s="10"/>
      <c r="D39" s="37">
        <v>1</v>
      </c>
      <c r="E39" s="37">
        <v>0</v>
      </c>
      <c r="F39" s="37">
        <v>0</v>
      </c>
      <c r="G39" s="50">
        <v>1</v>
      </c>
      <c r="H39" s="50">
        <v>16380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Q39" s="28">
        <f t="shared" si="2"/>
        <v>0</v>
      </c>
      <c r="R39" s="28">
        <f t="shared" si="3"/>
        <v>0</v>
      </c>
      <c r="S39" s="45"/>
      <c r="AA39" s="28"/>
      <c r="AB39" s="28"/>
    </row>
    <row r="40" spans="1:28" ht="30" customHeight="1">
      <c r="A40" s="44"/>
      <c r="B40" s="78" t="s">
        <v>94</v>
      </c>
      <c r="C40" s="10"/>
      <c r="D40" s="37">
        <v>1</v>
      </c>
      <c r="E40" s="37">
        <v>0</v>
      </c>
      <c r="F40" s="37">
        <v>0</v>
      </c>
      <c r="G40" s="38">
        <v>1</v>
      </c>
      <c r="H40" s="38">
        <v>14700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Q40" s="28"/>
      <c r="R40" s="28"/>
      <c r="AA40" s="28"/>
      <c r="AB40" s="29"/>
    </row>
    <row r="41" spans="1:28" ht="30" customHeight="1">
      <c r="A41" s="81"/>
      <c r="B41" s="42" t="s">
        <v>16</v>
      </c>
      <c r="C41" s="9"/>
      <c r="D41" s="47">
        <v>1</v>
      </c>
      <c r="E41" s="47">
        <v>0</v>
      </c>
      <c r="F41" s="47">
        <v>0</v>
      </c>
      <c r="G41" s="43">
        <v>1</v>
      </c>
      <c r="H41" s="43">
        <v>7233</v>
      </c>
      <c r="I41" s="43">
        <v>0</v>
      </c>
      <c r="J41" s="43">
        <v>1</v>
      </c>
      <c r="K41" s="43">
        <v>2</v>
      </c>
      <c r="L41" s="43">
        <v>3</v>
      </c>
      <c r="M41" s="43">
        <v>0</v>
      </c>
      <c r="N41" s="43">
        <v>1993</v>
      </c>
      <c r="O41" s="43">
        <v>0</v>
      </c>
      <c r="Q41" s="28">
        <f t="shared" si="2"/>
        <v>0</v>
      </c>
      <c r="R41" s="28">
        <f t="shared" si="3"/>
        <v>0</v>
      </c>
      <c r="AA41" s="28"/>
      <c r="AB41" s="29"/>
    </row>
    <row r="42" spans="1:28" s="32" customFormat="1" ht="30" customHeight="1">
      <c r="A42" s="39" t="s">
        <v>25</v>
      </c>
      <c r="B42" s="46"/>
      <c r="C42" s="33"/>
      <c r="D42" s="34">
        <f>D43+D44</f>
        <v>1</v>
      </c>
      <c r="E42" s="34">
        <f aca="true" t="shared" si="7" ref="E42:O42">E43+E44</f>
        <v>2</v>
      </c>
      <c r="F42" s="34">
        <f t="shared" si="7"/>
        <v>2</v>
      </c>
      <c r="G42" s="34">
        <f t="shared" si="7"/>
        <v>1</v>
      </c>
      <c r="H42" s="34">
        <f t="shared" si="7"/>
        <v>2420</v>
      </c>
      <c r="I42" s="34">
        <f t="shared" si="7"/>
        <v>0</v>
      </c>
      <c r="J42" s="34">
        <f t="shared" si="7"/>
        <v>0</v>
      </c>
      <c r="K42" s="34">
        <f t="shared" si="7"/>
        <v>1</v>
      </c>
      <c r="L42" s="34">
        <f t="shared" si="7"/>
        <v>1</v>
      </c>
      <c r="M42" s="34">
        <f t="shared" si="7"/>
        <v>0</v>
      </c>
      <c r="N42" s="34">
        <f t="shared" si="7"/>
        <v>864</v>
      </c>
      <c r="O42" s="34">
        <f t="shared" si="7"/>
        <v>0</v>
      </c>
      <c r="P42" s="35"/>
      <c r="Q42" s="28">
        <f t="shared" si="2"/>
        <v>0</v>
      </c>
      <c r="R42" s="28">
        <f t="shared" si="3"/>
        <v>0</v>
      </c>
      <c r="S42" s="35"/>
      <c r="T42" s="35"/>
      <c r="U42" s="35"/>
      <c r="V42" s="35"/>
      <c r="W42" s="35"/>
      <c r="X42" s="35"/>
      <c r="Y42" s="35"/>
      <c r="Z42" s="35"/>
      <c r="AA42" s="28"/>
      <c r="AB42" s="29"/>
    </row>
    <row r="43" spans="1:28" s="32" customFormat="1" ht="30" customHeight="1">
      <c r="A43" s="39"/>
      <c r="B43" s="40" t="s">
        <v>83</v>
      </c>
      <c r="C43" s="10"/>
      <c r="D43" s="37">
        <v>0</v>
      </c>
      <c r="E43" s="37">
        <v>2</v>
      </c>
      <c r="F43" s="37">
        <v>2</v>
      </c>
      <c r="G43" s="38">
        <v>0</v>
      </c>
      <c r="H43" s="38">
        <v>731</v>
      </c>
      <c r="I43" s="38">
        <v>0</v>
      </c>
      <c r="J43" s="38">
        <v>0</v>
      </c>
      <c r="K43" s="38">
        <v>1</v>
      </c>
      <c r="L43" s="38">
        <v>1</v>
      </c>
      <c r="M43" s="38">
        <v>0</v>
      </c>
      <c r="N43" s="38">
        <v>864</v>
      </c>
      <c r="O43" s="38">
        <v>0</v>
      </c>
      <c r="P43" s="35"/>
      <c r="Q43" s="28"/>
      <c r="R43" s="28"/>
      <c r="S43" s="35"/>
      <c r="T43" s="35"/>
      <c r="U43" s="35"/>
      <c r="V43" s="35"/>
      <c r="W43" s="35"/>
      <c r="X43" s="35"/>
      <c r="Y43" s="35"/>
      <c r="Z43" s="35"/>
      <c r="AA43" s="28"/>
      <c r="AB43" s="29"/>
    </row>
    <row r="44" spans="1:28" s="4" customFormat="1" ht="30" customHeight="1">
      <c r="A44" s="20"/>
      <c r="B44" s="49" t="s">
        <v>84</v>
      </c>
      <c r="C44" s="10"/>
      <c r="D44" s="37">
        <v>1</v>
      </c>
      <c r="E44" s="37">
        <v>0</v>
      </c>
      <c r="F44" s="50">
        <v>0</v>
      </c>
      <c r="G44" s="50">
        <v>1</v>
      </c>
      <c r="H44" s="50">
        <v>1689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37">
        <v>0</v>
      </c>
      <c r="Q44" s="28"/>
      <c r="R44" s="28"/>
      <c r="AA44" s="28"/>
      <c r="AB44" s="28"/>
    </row>
    <row r="45" spans="1:28" s="35" customFormat="1" ht="30" customHeight="1">
      <c r="A45" s="39" t="s">
        <v>125</v>
      </c>
      <c r="B45" s="51"/>
      <c r="C45" s="33"/>
      <c r="D45" s="34">
        <f aca="true" t="shared" si="8" ref="D45:O45">SUM(D46:D60)</f>
        <v>4</v>
      </c>
      <c r="E45" s="34">
        <f t="shared" si="8"/>
        <v>6</v>
      </c>
      <c r="F45" s="34">
        <f t="shared" si="8"/>
        <v>4</v>
      </c>
      <c r="G45" s="34">
        <f t="shared" si="8"/>
        <v>6</v>
      </c>
      <c r="H45" s="34">
        <f t="shared" si="8"/>
        <v>32742</v>
      </c>
      <c r="I45" s="34">
        <f t="shared" si="8"/>
        <v>0</v>
      </c>
      <c r="J45" s="34">
        <f t="shared" si="8"/>
        <v>15</v>
      </c>
      <c r="K45" s="34">
        <f t="shared" si="8"/>
        <v>42</v>
      </c>
      <c r="L45" s="34">
        <f t="shared" si="8"/>
        <v>50</v>
      </c>
      <c r="M45" s="34">
        <f t="shared" si="8"/>
        <v>7</v>
      </c>
      <c r="N45" s="34">
        <f t="shared" si="8"/>
        <v>164996</v>
      </c>
      <c r="O45" s="34">
        <f t="shared" si="8"/>
        <v>0</v>
      </c>
      <c r="P45" s="45" t="s">
        <v>110</v>
      </c>
      <c r="Q45" s="28">
        <f t="shared" si="2"/>
        <v>0</v>
      </c>
      <c r="R45" s="28">
        <f t="shared" si="3"/>
        <v>0</v>
      </c>
      <c r="AA45" s="28"/>
      <c r="AB45" s="28"/>
    </row>
    <row r="46" spans="1:28" ht="30" customHeight="1">
      <c r="A46" s="20"/>
      <c r="B46" s="49" t="s">
        <v>19</v>
      </c>
      <c r="C46" s="10"/>
      <c r="D46" s="37">
        <v>0</v>
      </c>
      <c r="E46" s="37">
        <v>0</v>
      </c>
      <c r="F46" s="37">
        <v>0</v>
      </c>
      <c r="G46" s="50">
        <v>0</v>
      </c>
      <c r="H46" s="50">
        <v>0</v>
      </c>
      <c r="I46" s="50">
        <v>0</v>
      </c>
      <c r="J46" s="50">
        <v>0</v>
      </c>
      <c r="K46" s="50">
        <v>14</v>
      </c>
      <c r="L46" s="50">
        <v>14</v>
      </c>
      <c r="M46" s="50">
        <v>0</v>
      </c>
      <c r="N46" s="50">
        <v>3959</v>
      </c>
      <c r="O46" s="50">
        <v>0</v>
      </c>
      <c r="Q46" s="28">
        <f t="shared" si="2"/>
        <v>0</v>
      </c>
      <c r="R46" s="28">
        <f t="shared" si="3"/>
        <v>0</v>
      </c>
      <c r="AA46" s="28"/>
      <c r="AB46" s="29"/>
    </row>
    <row r="47" spans="1:28" ht="30" customHeight="1">
      <c r="A47" s="20"/>
      <c r="B47" s="40" t="s">
        <v>108</v>
      </c>
      <c r="C47" s="10"/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7">
        <v>1</v>
      </c>
      <c r="K47" s="37">
        <v>0</v>
      </c>
      <c r="L47" s="37">
        <v>0</v>
      </c>
      <c r="M47" s="38">
        <v>1</v>
      </c>
      <c r="N47" s="38">
        <v>4650</v>
      </c>
      <c r="O47" s="38">
        <v>0</v>
      </c>
      <c r="Q47" s="28"/>
      <c r="R47" s="28"/>
      <c r="AA47" s="28"/>
      <c r="AB47" s="29"/>
    </row>
    <row r="48" spans="1:28" ht="30" customHeight="1">
      <c r="A48" s="20"/>
      <c r="B48" s="40" t="s">
        <v>20</v>
      </c>
      <c r="C48" s="10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8">
        <v>0</v>
      </c>
      <c r="K48" s="38">
        <v>4</v>
      </c>
      <c r="L48" s="38">
        <v>4</v>
      </c>
      <c r="M48" s="38">
        <v>0</v>
      </c>
      <c r="N48" s="38">
        <v>261</v>
      </c>
      <c r="O48" s="38">
        <v>0</v>
      </c>
      <c r="Q48" s="28"/>
      <c r="R48" s="28"/>
      <c r="AA48" s="28"/>
      <c r="AB48" s="29"/>
    </row>
    <row r="49" spans="1:28" ht="30" customHeight="1">
      <c r="A49" s="20"/>
      <c r="B49" s="40" t="s">
        <v>109</v>
      </c>
      <c r="C49" s="10"/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7">
        <v>1</v>
      </c>
      <c r="K49" s="37">
        <v>0</v>
      </c>
      <c r="L49" s="37">
        <v>0</v>
      </c>
      <c r="M49" s="38">
        <v>1</v>
      </c>
      <c r="N49" s="38">
        <v>4710</v>
      </c>
      <c r="O49" s="38">
        <v>0</v>
      </c>
      <c r="Q49" s="28"/>
      <c r="R49" s="28"/>
      <c r="AA49" s="28"/>
      <c r="AB49" s="29"/>
    </row>
    <row r="50" spans="1:28" ht="30" customHeight="1">
      <c r="A50" s="79" t="s">
        <v>123</v>
      </c>
      <c r="B50" s="40" t="s">
        <v>85</v>
      </c>
      <c r="C50" s="10"/>
      <c r="D50" s="37">
        <v>1</v>
      </c>
      <c r="E50" s="37">
        <v>0</v>
      </c>
      <c r="F50" s="37">
        <v>0</v>
      </c>
      <c r="G50" s="38">
        <v>1</v>
      </c>
      <c r="H50" s="38">
        <v>5298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45" t="s">
        <v>106</v>
      </c>
      <c r="Q50" s="28"/>
      <c r="R50" s="28"/>
      <c r="AA50" s="28"/>
      <c r="AB50" s="29"/>
    </row>
    <row r="51" spans="1:28" ht="30" customHeight="1">
      <c r="A51" s="20"/>
      <c r="B51" s="40" t="s">
        <v>21</v>
      </c>
      <c r="C51" s="10"/>
      <c r="D51" s="37">
        <v>1</v>
      </c>
      <c r="E51" s="37">
        <v>0</v>
      </c>
      <c r="F51" s="37">
        <v>0</v>
      </c>
      <c r="G51" s="38">
        <v>1</v>
      </c>
      <c r="H51" s="38">
        <v>2262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Q51" s="28"/>
      <c r="R51" s="28"/>
      <c r="AA51" s="28"/>
      <c r="AB51" s="29"/>
    </row>
    <row r="52" spans="1:28" ht="30" customHeight="1">
      <c r="A52" s="79" t="s">
        <v>120</v>
      </c>
      <c r="B52" s="40" t="s">
        <v>45</v>
      </c>
      <c r="C52" s="10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7">
        <v>1</v>
      </c>
      <c r="K52" s="37">
        <v>0</v>
      </c>
      <c r="L52" s="37">
        <v>0</v>
      </c>
      <c r="M52" s="38">
        <v>1</v>
      </c>
      <c r="N52" s="38">
        <v>0</v>
      </c>
      <c r="O52" s="38">
        <v>0</v>
      </c>
      <c r="Q52" s="28">
        <f>J52+K52-L52-M52</f>
        <v>0</v>
      </c>
      <c r="R52" s="28" t="e">
        <f>#REF!+#REF!-#REF!-#REF!</f>
        <v>#REF!</v>
      </c>
      <c r="AA52" s="28"/>
      <c r="AB52" s="29"/>
    </row>
    <row r="53" spans="1:28" ht="30" customHeight="1">
      <c r="A53" s="79"/>
      <c r="B53" s="40" t="s">
        <v>107</v>
      </c>
      <c r="C53" s="10"/>
      <c r="D53" s="37">
        <v>0</v>
      </c>
      <c r="E53" s="37">
        <v>0</v>
      </c>
      <c r="F53" s="37">
        <v>0</v>
      </c>
      <c r="G53" s="38">
        <v>0</v>
      </c>
      <c r="H53" s="38">
        <v>0</v>
      </c>
      <c r="I53" s="38">
        <v>0</v>
      </c>
      <c r="J53" s="38">
        <v>0</v>
      </c>
      <c r="K53" s="38">
        <v>4</v>
      </c>
      <c r="L53" s="38">
        <v>4</v>
      </c>
      <c r="M53" s="38">
        <v>0</v>
      </c>
      <c r="N53" s="38">
        <v>18151</v>
      </c>
      <c r="O53" s="38">
        <v>0</v>
      </c>
      <c r="Q53" s="28"/>
      <c r="R53" s="28"/>
      <c r="AA53" s="28"/>
      <c r="AB53" s="29"/>
    </row>
    <row r="54" spans="1:28" s="7" customFormat="1" ht="30" customHeight="1">
      <c r="A54" s="41"/>
      <c r="B54" s="42" t="s">
        <v>99</v>
      </c>
      <c r="C54" s="9"/>
      <c r="D54" s="47">
        <v>2</v>
      </c>
      <c r="E54" s="47">
        <v>3</v>
      </c>
      <c r="F54" s="47">
        <v>2</v>
      </c>
      <c r="G54" s="43">
        <v>3</v>
      </c>
      <c r="H54" s="43">
        <v>10722</v>
      </c>
      <c r="I54" s="43">
        <v>0</v>
      </c>
      <c r="J54" s="43">
        <v>8</v>
      </c>
      <c r="K54" s="43">
        <v>10</v>
      </c>
      <c r="L54" s="43">
        <v>15</v>
      </c>
      <c r="M54" s="43">
        <v>3</v>
      </c>
      <c r="N54" s="43">
        <v>48518</v>
      </c>
      <c r="O54" s="43">
        <v>0</v>
      </c>
      <c r="Q54" s="48">
        <f t="shared" si="2"/>
        <v>0</v>
      </c>
      <c r="R54" s="48">
        <f t="shared" si="3"/>
        <v>0</v>
      </c>
      <c r="AA54" s="48"/>
      <c r="AB54" s="48"/>
    </row>
    <row r="55" spans="1:28" ht="30" customHeight="1">
      <c r="A55" s="20"/>
      <c r="B55" s="40" t="s">
        <v>22</v>
      </c>
      <c r="C55" s="10"/>
      <c r="D55" s="37">
        <v>0</v>
      </c>
      <c r="E55" s="37">
        <v>1</v>
      </c>
      <c r="F55" s="38">
        <v>1</v>
      </c>
      <c r="G55" s="38">
        <v>0</v>
      </c>
      <c r="H55" s="38">
        <v>3110</v>
      </c>
      <c r="I55" s="38">
        <v>0</v>
      </c>
      <c r="J55" s="38">
        <v>1</v>
      </c>
      <c r="K55" s="38">
        <v>5</v>
      </c>
      <c r="L55" s="38">
        <v>6</v>
      </c>
      <c r="M55" s="38">
        <v>0</v>
      </c>
      <c r="N55" s="38">
        <v>13856</v>
      </c>
      <c r="O55" s="38">
        <v>0</v>
      </c>
      <c r="Q55" s="28">
        <f t="shared" si="2"/>
        <v>0</v>
      </c>
      <c r="R55" s="28">
        <f t="shared" si="3"/>
        <v>0</v>
      </c>
      <c r="S55" s="45"/>
      <c r="AA55" s="28"/>
      <c r="AB55" s="29"/>
    </row>
    <row r="56" spans="1:28" ht="30" customHeight="1">
      <c r="A56" s="20"/>
      <c r="B56" s="40" t="s">
        <v>23</v>
      </c>
      <c r="C56" s="10"/>
      <c r="D56" s="37">
        <v>0</v>
      </c>
      <c r="E56" s="37">
        <v>1</v>
      </c>
      <c r="F56" s="37">
        <v>1</v>
      </c>
      <c r="G56" s="38">
        <v>0</v>
      </c>
      <c r="H56" s="38">
        <v>4000</v>
      </c>
      <c r="I56" s="38">
        <v>0</v>
      </c>
      <c r="J56" s="38">
        <v>1</v>
      </c>
      <c r="K56" s="38">
        <v>2</v>
      </c>
      <c r="L56" s="38">
        <v>3</v>
      </c>
      <c r="M56" s="38">
        <v>0</v>
      </c>
      <c r="N56" s="38">
        <v>6987</v>
      </c>
      <c r="O56" s="38">
        <v>0</v>
      </c>
      <c r="Q56" s="28">
        <f t="shared" si="2"/>
        <v>0</v>
      </c>
      <c r="R56" s="28">
        <f t="shared" si="3"/>
        <v>0</v>
      </c>
      <c r="AA56" s="28"/>
      <c r="AB56" s="29"/>
    </row>
    <row r="57" spans="1:28" ht="30" customHeight="1">
      <c r="A57" s="20"/>
      <c r="B57" s="40" t="s">
        <v>111</v>
      </c>
      <c r="C57" s="10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8">
        <v>0</v>
      </c>
      <c r="K57" s="38">
        <v>1</v>
      </c>
      <c r="L57" s="38">
        <v>0</v>
      </c>
      <c r="M57" s="38">
        <v>1</v>
      </c>
      <c r="N57" s="38">
        <v>284</v>
      </c>
      <c r="O57" s="38">
        <v>0</v>
      </c>
      <c r="Q57" s="28">
        <f t="shared" si="2"/>
        <v>0</v>
      </c>
      <c r="R57" s="28">
        <f t="shared" si="3"/>
        <v>0</v>
      </c>
      <c r="AA57" s="28"/>
      <c r="AB57" s="29"/>
    </row>
    <row r="58" spans="1:28" ht="30" customHeight="1">
      <c r="A58" s="20"/>
      <c r="B58" s="40" t="s">
        <v>112</v>
      </c>
      <c r="C58" s="10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8">
        <v>0</v>
      </c>
      <c r="K58" s="38">
        <v>1</v>
      </c>
      <c r="L58" s="38">
        <v>1</v>
      </c>
      <c r="M58" s="38">
        <v>0</v>
      </c>
      <c r="N58" s="38">
        <v>143</v>
      </c>
      <c r="O58" s="38">
        <v>0</v>
      </c>
      <c r="P58" s="45"/>
      <c r="Q58" s="28"/>
      <c r="R58" s="28"/>
      <c r="AA58" s="28"/>
      <c r="AB58" s="29"/>
    </row>
    <row r="59" spans="1:28" ht="30" customHeight="1">
      <c r="A59" s="20"/>
      <c r="B59" s="40" t="s">
        <v>113</v>
      </c>
      <c r="C59" s="10"/>
      <c r="D59" s="37">
        <v>0</v>
      </c>
      <c r="E59" s="37">
        <v>0</v>
      </c>
      <c r="F59" s="37">
        <v>0</v>
      </c>
      <c r="G59" s="38">
        <v>0</v>
      </c>
      <c r="H59" s="38">
        <v>0</v>
      </c>
      <c r="I59" s="38">
        <v>0</v>
      </c>
      <c r="J59" s="38">
        <v>0</v>
      </c>
      <c r="K59" s="38">
        <v>1</v>
      </c>
      <c r="L59" s="38">
        <v>1</v>
      </c>
      <c r="M59" s="38">
        <v>0</v>
      </c>
      <c r="N59" s="38">
        <v>90</v>
      </c>
      <c r="O59" s="38">
        <v>0</v>
      </c>
      <c r="P59" s="45"/>
      <c r="Q59" s="28"/>
      <c r="R59" s="28"/>
      <c r="AA59" s="28"/>
      <c r="AB59" s="29"/>
    </row>
    <row r="60" spans="1:28" s="4" customFormat="1" ht="30" customHeight="1">
      <c r="A60" s="20"/>
      <c r="B60" s="49" t="s">
        <v>24</v>
      </c>
      <c r="C60" s="10"/>
      <c r="D60" s="37">
        <v>0</v>
      </c>
      <c r="E60" s="37">
        <v>1</v>
      </c>
      <c r="F60" s="37">
        <v>0</v>
      </c>
      <c r="G60" s="50">
        <v>1</v>
      </c>
      <c r="H60" s="50">
        <v>7350</v>
      </c>
      <c r="I60" s="50">
        <v>0</v>
      </c>
      <c r="J60" s="50">
        <v>2</v>
      </c>
      <c r="K60" s="50">
        <v>0</v>
      </c>
      <c r="L60" s="50">
        <v>2</v>
      </c>
      <c r="M60" s="50">
        <v>0</v>
      </c>
      <c r="N60" s="50">
        <v>63387</v>
      </c>
      <c r="O60" s="50">
        <v>0</v>
      </c>
      <c r="Q60" s="28">
        <f t="shared" si="2"/>
        <v>0</v>
      </c>
      <c r="R60" s="28">
        <f t="shared" si="3"/>
        <v>0</v>
      </c>
      <c r="AA60" s="28"/>
      <c r="AB60" s="28"/>
    </row>
    <row r="61" spans="1:28" s="4" customFormat="1" ht="30" customHeight="1">
      <c r="A61" s="39" t="s">
        <v>114</v>
      </c>
      <c r="B61" s="49"/>
      <c r="C61" s="10"/>
      <c r="D61" s="34">
        <f>D62</f>
        <v>0</v>
      </c>
      <c r="E61" s="34">
        <f aca="true" t="shared" si="9" ref="E61:O63">E62</f>
        <v>0</v>
      </c>
      <c r="F61" s="34">
        <f t="shared" si="9"/>
        <v>0</v>
      </c>
      <c r="G61" s="34">
        <f t="shared" si="9"/>
        <v>0</v>
      </c>
      <c r="H61" s="34">
        <f t="shared" si="9"/>
        <v>0</v>
      </c>
      <c r="I61" s="34">
        <f t="shared" si="9"/>
        <v>0</v>
      </c>
      <c r="J61" s="34">
        <f t="shared" si="9"/>
        <v>1</v>
      </c>
      <c r="K61" s="34">
        <f t="shared" si="9"/>
        <v>0</v>
      </c>
      <c r="L61" s="34">
        <f t="shared" si="9"/>
        <v>1</v>
      </c>
      <c r="M61" s="34">
        <f t="shared" si="9"/>
        <v>0</v>
      </c>
      <c r="N61" s="34">
        <f>N62</f>
        <v>0</v>
      </c>
      <c r="O61" s="34">
        <f t="shared" si="9"/>
        <v>42000</v>
      </c>
      <c r="Q61" s="28"/>
      <c r="R61" s="28"/>
      <c r="AA61" s="28"/>
      <c r="AB61" s="28"/>
    </row>
    <row r="62" spans="1:28" s="4" customFormat="1" ht="30" customHeight="1">
      <c r="A62" s="20"/>
      <c r="B62" s="49" t="s">
        <v>115</v>
      </c>
      <c r="C62" s="10"/>
      <c r="D62" s="37">
        <v>0</v>
      </c>
      <c r="E62" s="37">
        <v>0</v>
      </c>
      <c r="F62" s="37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1</v>
      </c>
      <c r="M62" s="50">
        <v>0</v>
      </c>
      <c r="N62" s="50">
        <v>0</v>
      </c>
      <c r="O62" s="50">
        <v>42000</v>
      </c>
      <c r="Q62" s="28"/>
      <c r="R62" s="28"/>
      <c r="AA62" s="28"/>
      <c r="AB62" s="28"/>
    </row>
    <row r="63" spans="1:28" s="4" customFormat="1" ht="30" customHeight="1">
      <c r="A63" s="39" t="s">
        <v>101</v>
      </c>
      <c r="B63" s="49"/>
      <c r="C63" s="10"/>
      <c r="D63" s="34">
        <f>D64</f>
        <v>0</v>
      </c>
      <c r="E63" s="34">
        <f t="shared" si="9"/>
        <v>0</v>
      </c>
      <c r="F63" s="34">
        <f t="shared" si="9"/>
        <v>0</v>
      </c>
      <c r="G63" s="34">
        <f t="shared" si="9"/>
        <v>0</v>
      </c>
      <c r="H63" s="34">
        <f t="shared" si="9"/>
        <v>0</v>
      </c>
      <c r="I63" s="34">
        <f t="shared" si="9"/>
        <v>0</v>
      </c>
      <c r="J63" s="34">
        <f t="shared" si="9"/>
        <v>0</v>
      </c>
      <c r="K63" s="34">
        <f t="shared" si="9"/>
        <v>1</v>
      </c>
      <c r="L63" s="34">
        <f t="shared" si="9"/>
        <v>1</v>
      </c>
      <c r="M63" s="34">
        <f t="shared" si="9"/>
        <v>0</v>
      </c>
      <c r="N63" s="34">
        <f>N64</f>
        <v>4765</v>
      </c>
      <c r="O63" s="34">
        <f t="shared" si="9"/>
        <v>8544</v>
      </c>
      <c r="Q63" s="28"/>
      <c r="R63" s="28"/>
      <c r="AA63" s="28"/>
      <c r="AB63" s="28"/>
    </row>
    <row r="64" spans="1:28" s="4" customFormat="1" ht="30" customHeight="1">
      <c r="A64" s="20"/>
      <c r="B64" s="49" t="s">
        <v>131</v>
      </c>
      <c r="C64" s="10"/>
      <c r="D64" s="37">
        <v>0</v>
      </c>
      <c r="E64" s="37">
        <v>0</v>
      </c>
      <c r="F64" s="37">
        <v>0</v>
      </c>
      <c r="G64" s="50">
        <v>0</v>
      </c>
      <c r="H64" s="50">
        <v>0</v>
      </c>
      <c r="I64" s="50">
        <v>0</v>
      </c>
      <c r="J64" s="50">
        <v>0</v>
      </c>
      <c r="K64" s="50">
        <v>1</v>
      </c>
      <c r="L64" s="50">
        <v>1</v>
      </c>
      <c r="M64" s="50">
        <v>0</v>
      </c>
      <c r="N64" s="50">
        <v>4765</v>
      </c>
      <c r="O64" s="50">
        <v>8544</v>
      </c>
      <c r="Q64" s="28"/>
      <c r="R64" s="28"/>
      <c r="AA64" s="28"/>
      <c r="AB64" s="28"/>
    </row>
    <row r="65" spans="1:28" ht="30" customHeight="1">
      <c r="A65" s="39" t="s">
        <v>40</v>
      </c>
      <c r="B65" s="49"/>
      <c r="C65" s="10"/>
      <c r="D65" s="34">
        <f aca="true" t="shared" si="10" ref="D65:O65">SUM(D66:D73)</f>
        <v>1</v>
      </c>
      <c r="E65" s="34">
        <f t="shared" si="10"/>
        <v>0</v>
      </c>
      <c r="F65" s="34">
        <f t="shared" si="10"/>
        <v>0</v>
      </c>
      <c r="G65" s="34">
        <f t="shared" si="10"/>
        <v>1</v>
      </c>
      <c r="H65" s="34">
        <f t="shared" si="10"/>
        <v>390</v>
      </c>
      <c r="I65" s="34">
        <f t="shared" si="10"/>
        <v>3510</v>
      </c>
      <c r="J65" s="34">
        <f t="shared" si="10"/>
        <v>6</v>
      </c>
      <c r="K65" s="34">
        <f t="shared" si="10"/>
        <v>1</v>
      </c>
      <c r="L65" s="34">
        <f t="shared" si="10"/>
        <v>5</v>
      </c>
      <c r="M65" s="34">
        <f t="shared" si="10"/>
        <v>2</v>
      </c>
      <c r="N65" s="34">
        <f t="shared" si="10"/>
        <v>8897.25</v>
      </c>
      <c r="O65" s="34">
        <f t="shared" si="10"/>
        <v>80072</v>
      </c>
      <c r="Q65" s="28"/>
      <c r="R65" s="28"/>
      <c r="AA65" s="28"/>
      <c r="AB65" s="29"/>
    </row>
    <row r="66" spans="1:28" ht="33">
      <c r="A66" s="20"/>
      <c r="B66" s="76" t="s">
        <v>86</v>
      </c>
      <c r="C66" s="10"/>
      <c r="D66" s="37">
        <v>0</v>
      </c>
      <c r="E66" s="37">
        <v>0</v>
      </c>
      <c r="F66" s="37">
        <v>0</v>
      </c>
      <c r="G66" s="38">
        <v>0</v>
      </c>
      <c r="H66" s="38">
        <v>0</v>
      </c>
      <c r="I66" s="38">
        <v>0</v>
      </c>
      <c r="J66" s="38">
        <v>1</v>
      </c>
      <c r="K66" s="38">
        <v>0</v>
      </c>
      <c r="L66" s="38">
        <v>1</v>
      </c>
      <c r="M66" s="38">
        <v>0</v>
      </c>
      <c r="N66" s="38">
        <v>2289</v>
      </c>
      <c r="O66" s="38">
        <v>20603</v>
      </c>
      <c r="Q66" s="28"/>
      <c r="R66" s="28"/>
      <c r="AA66" s="28"/>
      <c r="AB66" s="29"/>
    </row>
    <row r="67" spans="1:28" ht="30" customHeight="1">
      <c r="A67" s="20"/>
      <c r="B67" s="40" t="s">
        <v>46</v>
      </c>
      <c r="C67" s="40"/>
      <c r="D67" s="37">
        <v>0</v>
      </c>
      <c r="E67" s="37">
        <v>0</v>
      </c>
      <c r="F67" s="37">
        <v>0</v>
      </c>
      <c r="G67" s="38">
        <v>0</v>
      </c>
      <c r="H67" s="38">
        <v>0</v>
      </c>
      <c r="I67" s="38">
        <v>0</v>
      </c>
      <c r="J67" s="38">
        <v>1</v>
      </c>
      <c r="K67" s="38">
        <v>0</v>
      </c>
      <c r="L67" s="38">
        <v>1</v>
      </c>
      <c r="M67" s="38">
        <v>0</v>
      </c>
      <c r="N67" s="38">
        <v>428</v>
      </c>
      <c r="O67" s="38">
        <v>3855</v>
      </c>
      <c r="Q67" s="28"/>
      <c r="R67" s="28"/>
      <c r="AA67" s="28"/>
      <c r="AB67" s="29"/>
    </row>
    <row r="68" spans="1:28" ht="30" customHeight="1">
      <c r="A68" s="20"/>
      <c r="B68" s="40" t="s">
        <v>47</v>
      </c>
      <c r="C68" s="40"/>
      <c r="D68" s="37">
        <v>0</v>
      </c>
      <c r="E68" s="37">
        <v>0</v>
      </c>
      <c r="F68" s="37">
        <v>0</v>
      </c>
      <c r="G68" s="38">
        <v>0</v>
      </c>
      <c r="H68" s="38">
        <v>0</v>
      </c>
      <c r="I68" s="38">
        <v>0</v>
      </c>
      <c r="J68" s="38">
        <v>1</v>
      </c>
      <c r="K68" s="38">
        <v>0</v>
      </c>
      <c r="L68" s="38">
        <v>1</v>
      </c>
      <c r="M68" s="38">
        <v>0</v>
      </c>
      <c r="N68" s="38">
        <v>1336</v>
      </c>
      <c r="O68" s="38">
        <v>12024</v>
      </c>
      <c r="Q68" s="28"/>
      <c r="R68" s="28"/>
      <c r="AA68" s="28"/>
      <c r="AB68" s="29"/>
    </row>
    <row r="69" spans="1:28" ht="30" customHeight="1">
      <c r="A69" s="20"/>
      <c r="B69" s="40" t="s">
        <v>48</v>
      </c>
      <c r="C69" s="40"/>
      <c r="D69" s="37">
        <v>0</v>
      </c>
      <c r="E69" s="37">
        <v>0</v>
      </c>
      <c r="F69" s="37">
        <v>0</v>
      </c>
      <c r="G69" s="38">
        <v>0</v>
      </c>
      <c r="H69" s="38">
        <v>0</v>
      </c>
      <c r="I69" s="38">
        <v>0</v>
      </c>
      <c r="J69" s="38">
        <v>1</v>
      </c>
      <c r="K69" s="38">
        <v>0</v>
      </c>
      <c r="L69" s="38">
        <v>1</v>
      </c>
      <c r="M69" s="38">
        <v>0</v>
      </c>
      <c r="N69" s="38">
        <v>2394.25</v>
      </c>
      <c r="O69" s="38">
        <v>21542</v>
      </c>
      <c r="Q69" s="28"/>
      <c r="R69" s="28"/>
      <c r="AA69" s="28"/>
      <c r="AB69" s="29"/>
    </row>
    <row r="70" spans="1:28" ht="30" customHeight="1">
      <c r="A70" s="80" t="s">
        <v>121</v>
      </c>
      <c r="B70" s="42" t="s">
        <v>49</v>
      </c>
      <c r="C70" s="42"/>
      <c r="D70" s="47">
        <v>0</v>
      </c>
      <c r="E70" s="47">
        <v>0</v>
      </c>
      <c r="F70" s="47">
        <v>0</v>
      </c>
      <c r="G70" s="43">
        <v>0</v>
      </c>
      <c r="H70" s="43">
        <v>0</v>
      </c>
      <c r="I70" s="43">
        <v>0</v>
      </c>
      <c r="J70" s="43">
        <v>1</v>
      </c>
      <c r="K70" s="43">
        <v>0</v>
      </c>
      <c r="L70" s="43">
        <v>1</v>
      </c>
      <c r="M70" s="43">
        <v>0</v>
      </c>
      <c r="N70" s="43">
        <v>0</v>
      </c>
      <c r="O70" s="43">
        <v>0</v>
      </c>
      <c r="P70" s="45" t="s">
        <v>117</v>
      </c>
      <c r="Q70" s="28"/>
      <c r="R70" s="28"/>
      <c r="AA70" s="28"/>
      <c r="AB70" s="29"/>
    </row>
    <row r="71" spans="1:28" ht="30" customHeight="1">
      <c r="A71" s="20"/>
      <c r="B71" s="40" t="s">
        <v>116</v>
      </c>
      <c r="C71" s="40"/>
      <c r="D71" s="37">
        <v>0</v>
      </c>
      <c r="E71" s="37">
        <v>0</v>
      </c>
      <c r="F71" s="37">
        <v>0</v>
      </c>
      <c r="G71" s="38">
        <v>0</v>
      </c>
      <c r="H71" s="38">
        <v>0</v>
      </c>
      <c r="I71" s="38">
        <v>0</v>
      </c>
      <c r="J71" s="38">
        <v>0</v>
      </c>
      <c r="K71" s="38">
        <v>1</v>
      </c>
      <c r="L71" s="38">
        <v>0</v>
      </c>
      <c r="M71" s="38">
        <v>1</v>
      </c>
      <c r="N71" s="38">
        <v>1971</v>
      </c>
      <c r="O71" s="38">
        <v>17737</v>
      </c>
      <c r="Q71" s="28"/>
      <c r="R71" s="28"/>
      <c r="AA71" s="28"/>
      <c r="AB71" s="29"/>
    </row>
    <row r="72" spans="1:28" ht="30" customHeight="1">
      <c r="A72" s="20"/>
      <c r="B72" s="40" t="s">
        <v>87</v>
      </c>
      <c r="C72" s="40"/>
      <c r="D72" s="37">
        <v>0</v>
      </c>
      <c r="E72" s="37">
        <v>0</v>
      </c>
      <c r="F72" s="37">
        <v>0</v>
      </c>
      <c r="G72" s="38">
        <v>0</v>
      </c>
      <c r="H72" s="38">
        <v>0</v>
      </c>
      <c r="I72" s="38">
        <v>0</v>
      </c>
      <c r="J72" s="37">
        <v>1</v>
      </c>
      <c r="K72" s="37">
        <v>0</v>
      </c>
      <c r="L72" s="37">
        <v>0</v>
      </c>
      <c r="M72" s="38">
        <v>1</v>
      </c>
      <c r="N72" s="38">
        <v>479</v>
      </c>
      <c r="O72" s="38">
        <v>4311</v>
      </c>
      <c r="Q72" s="28"/>
      <c r="R72" s="28"/>
      <c r="AA72" s="28"/>
      <c r="AB72" s="29"/>
    </row>
    <row r="73" spans="1:28" s="4" customFormat="1" ht="49.5">
      <c r="A73" s="20"/>
      <c r="B73" s="83" t="s">
        <v>88</v>
      </c>
      <c r="C73" s="10"/>
      <c r="D73" s="37">
        <v>1</v>
      </c>
      <c r="E73" s="37">
        <v>0</v>
      </c>
      <c r="F73" s="37">
        <v>0</v>
      </c>
      <c r="G73" s="50">
        <v>1</v>
      </c>
      <c r="H73" s="50">
        <v>390</v>
      </c>
      <c r="I73" s="50">
        <v>3510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Q73" s="28"/>
      <c r="R73" s="28"/>
      <c r="AA73" s="28"/>
      <c r="AB73" s="28"/>
    </row>
    <row r="74" spans="1:28" s="32" customFormat="1" ht="30" customHeight="1">
      <c r="A74" s="39" t="s">
        <v>26</v>
      </c>
      <c r="B74" s="51"/>
      <c r="C74" s="33"/>
      <c r="D74" s="34">
        <f>D75</f>
        <v>0</v>
      </c>
      <c r="E74" s="34">
        <f aca="true" t="shared" si="11" ref="E74:O74">E75</f>
        <v>0</v>
      </c>
      <c r="F74" s="34">
        <f t="shared" si="11"/>
        <v>0</v>
      </c>
      <c r="G74" s="34">
        <f t="shared" si="11"/>
        <v>0</v>
      </c>
      <c r="H74" s="34">
        <f t="shared" si="11"/>
        <v>0</v>
      </c>
      <c r="I74" s="34">
        <f t="shared" si="11"/>
        <v>0</v>
      </c>
      <c r="J74" s="34">
        <f t="shared" si="11"/>
        <v>0</v>
      </c>
      <c r="K74" s="34">
        <f t="shared" si="11"/>
        <v>2</v>
      </c>
      <c r="L74" s="34">
        <f t="shared" si="11"/>
        <v>2</v>
      </c>
      <c r="M74" s="34">
        <f t="shared" si="11"/>
        <v>0</v>
      </c>
      <c r="N74" s="34">
        <f t="shared" si="11"/>
        <v>9301</v>
      </c>
      <c r="O74" s="34">
        <f t="shared" si="11"/>
        <v>0</v>
      </c>
      <c r="P74" s="35"/>
      <c r="Q74" s="28">
        <f t="shared" si="2"/>
        <v>0</v>
      </c>
      <c r="R74" s="28">
        <f t="shared" si="3"/>
        <v>0</v>
      </c>
      <c r="S74" s="35"/>
      <c r="T74" s="35"/>
      <c r="U74" s="35"/>
      <c r="V74" s="35"/>
      <c r="W74" s="35"/>
      <c r="X74" s="35"/>
      <c r="Y74" s="35"/>
      <c r="Z74" s="35"/>
      <c r="AA74" s="28"/>
      <c r="AB74" s="29"/>
    </row>
    <row r="75" spans="1:28" ht="30" customHeight="1">
      <c r="A75" s="20"/>
      <c r="B75" s="40" t="s">
        <v>27</v>
      </c>
      <c r="C75" s="10"/>
      <c r="D75" s="37">
        <v>0</v>
      </c>
      <c r="E75" s="37">
        <v>0</v>
      </c>
      <c r="F75" s="37">
        <v>0</v>
      </c>
      <c r="G75" s="38">
        <v>0</v>
      </c>
      <c r="H75" s="38">
        <v>0</v>
      </c>
      <c r="I75" s="38">
        <v>0</v>
      </c>
      <c r="J75" s="38">
        <v>0</v>
      </c>
      <c r="K75" s="38">
        <v>2</v>
      </c>
      <c r="L75" s="38">
        <v>2</v>
      </c>
      <c r="M75" s="38">
        <v>0</v>
      </c>
      <c r="N75" s="38">
        <v>9301</v>
      </c>
      <c r="O75" s="38">
        <v>0</v>
      </c>
      <c r="Q75" s="28">
        <f t="shared" si="2"/>
        <v>0</v>
      </c>
      <c r="R75" s="28">
        <f t="shared" si="3"/>
        <v>0</v>
      </c>
      <c r="AA75" s="28"/>
      <c r="AB75" s="29"/>
    </row>
    <row r="76" spans="1:28" s="32" customFormat="1" ht="30" customHeight="1">
      <c r="A76" s="39" t="s">
        <v>28</v>
      </c>
      <c r="B76" s="51"/>
      <c r="C76" s="33"/>
      <c r="D76" s="34">
        <f aca="true" t="shared" si="12" ref="D76:O76">SUM(D77:D77)</f>
        <v>0</v>
      </c>
      <c r="E76" s="34">
        <f t="shared" si="12"/>
        <v>0</v>
      </c>
      <c r="F76" s="34">
        <f t="shared" si="12"/>
        <v>0</v>
      </c>
      <c r="G76" s="34">
        <f t="shared" si="12"/>
        <v>0</v>
      </c>
      <c r="H76" s="34">
        <f t="shared" si="12"/>
        <v>0</v>
      </c>
      <c r="I76" s="34">
        <f t="shared" si="12"/>
        <v>0</v>
      </c>
      <c r="J76" s="34">
        <f t="shared" si="12"/>
        <v>5</v>
      </c>
      <c r="K76" s="34">
        <f t="shared" si="12"/>
        <v>4</v>
      </c>
      <c r="L76" s="34">
        <f t="shared" si="12"/>
        <v>7</v>
      </c>
      <c r="M76" s="34">
        <f t="shared" si="12"/>
        <v>2</v>
      </c>
      <c r="N76" s="34">
        <f t="shared" si="12"/>
        <v>0</v>
      </c>
      <c r="O76" s="34">
        <f t="shared" si="12"/>
        <v>19134</v>
      </c>
      <c r="P76" s="35"/>
      <c r="Q76" s="28">
        <f t="shared" si="2"/>
        <v>0</v>
      </c>
      <c r="R76" s="28">
        <f t="shared" si="3"/>
        <v>0</v>
      </c>
      <c r="S76" s="35"/>
      <c r="T76" s="35"/>
      <c r="U76" s="35"/>
      <c r="V76" s="35"/>
      <c r="W76" s="35"/>
      <c r="X76" s="35"/>
      <c r="Y76" s="35"/>
      <c r="Z76" s="35"/>
      <c r="AA76" s="28"/>
      <c r="AB76" s="29"/>
    </row>
    <row r="77" spans="1:28" ht="30" customHeight="1">
      <c r="A77" s="20"/>
      <c r="B77" s="40" t="s">
        <v>29</v>
      </c>
      <c r="C77" s="10"/>
      <c r="D77" s="37">
        <v>0</v>
      </c>
      <c r="E77" s="37">
        <v>0</v>
      </c>
      <c r="F77" s="37">
        <v>0</v>
      </c>
      <c r="G77" s="38">
        <v>0</v>
      </c>
      <c r="H77" s="38">
        <v>0</v>
      </c>
      <c r="I77" s="38">
        <v>0</v>
      </c>
      <c r="J77" s="38">
        <v>5</v>
      </c>
      <c r="K77" s="38">
        <v>4</v>
      </c>
      <c r="L77" s="38">
        <v>7</v>
      </c>
      <c r="M77" s="38">
        <v>2</v>
      </c>
      <c r="N77" s="38">
        <v>0</v>
      </c>
      <c r="O77" s="38">
        <v>19134</v>
      </c>
      <c r="Q77" s="28">
        <f t="shared" si="2"/>
        <v>0</v>
      </c>
      <c r="R77" s="28">
        <f t="shared" si="3"/>
        <v>0</v>
      </c>
      <c r="AA77" s="28"/>
      <c r="AB77" s="29"/>
    </row>
    <row r="78" spans="1:28" s="32" customFormat="1" ht="30" customHeight="1">
      <c r="A78" s="39" t="s">
        <v>30</v>
      </c>
      <c r="B78" s="51"/>
      <c r="C78" s="33"/>
      <c r="D78" s="34">
        <f>D79</f>
        <v>0</v>
      </c>
      <c r="E78" s="34">
        <f aca="true" t="shared" si="13" ref="E78:O78">E79</f>
        <v>1</v>
      </c>
      <c r="F78" s="34">
        <f t="shared" si="13"/>
        <v>0</v>
      </c>
      <c r="G78" s="34">
        <f t="shared" si="13"/>
        <v>1</v>
      </c>
      <c r="H78" s="34">
        <f t="shared" si="13"/>
        <v>0</v>
      </c>
      <c r="I78" s="34">
        <f t="shared" si="13"/>
        <v>2375</v>
      </c>
      <c r="J78" s="34">
        <f t="shared" si="13"/>
        <v>0</v>
      </c>
      <c r="K78" s="34">
        <f t="shared" si="13"/>
        <v>16</v>
      </c>
      <c r="L78" s="34">
        <f t="shared" si="13"/>
        <v>15</v>
      </c>
      <c r="M78" s="34">
        <f t="shared" si="13"/>
        <v>1</v>
      </c>
      <c r="N78" s="34">
        <f>N79</f>
        <v>301</v>
      </c>
      <c r="O78" s="34">
        <f t="shared" si="13"/>
        <v>5000</v>
      </c>
      <c r="P78" s="35"/>
      <c r="Q78" s="28">
        <f t="shared" si="2"/>
        <v>0</v>
      </c>
      <c r="R78" s="28">
        <f t="shared" si="3"/>
        <v>0</v>
      </c>
      <c r="S78" s="35"/>
      <c r="T78" s="35"/>
      <c r="U78" s="35"/>
      <c r="V78" s="35"/>
      <c r="W78" s="35"/>
      <c r="X78" s="35"/>
      <c r="Y78" s="35"/>
      <c r="Z78" s="35"/>
      <c r="AA78" s="28"/>
      <c r="AB78" s="29"/>
    </row>
    <row r="79" spans="1:28" ht="30" customHeight="1">
      <c r="A79" s="20"/>
      <c r="B79" s="49" t="s">
        <v>31</v>
      </c>
      <c r="C79" s="10"/>
      <c r="D79" s="37">
        <v>0</v>
      </c>
      <c r="E79" s="37">
        <v>1</v>
      </c>
      <c r="F79" s="37">
        <v>0</v>
      </c>
      <c r="G79" s="50">
        <v>1</v>
      </c>
      <c r="H79" s="50">
        <v>0</v>
      </c>
      <c r="I79" s="50">
        <v>2375</v>
      </c>
      <c r="J79" s="50">
        <v>0</v>
      </c>
      <c r="K79" s="50">
        <v>16</v>
      </c>
      <c r="L79" s="50">
        <v>15</v>
      </c>
      <c r="M79" s="50">
        <v>1</v>
      </c>
      <c r="N79" s="50">
        <v>301</v>
      </c>
      <c r="O79" s="50">
        <v>5000</v>
      </c>
      <c r="Q79" s="28">
        <f t="shared" si="2"/>
        <v>0</v>
      </c>
      <c r="R79" s="28">
        <f t="shared" si="3"/>
        <v>0</v>
      </c>
      <c r="AA79" s="28"/>
      <c r="AB79" s="29"/>
    </row>
    <row r="80" spans="1:28" s="32" customFormat="1" ht="30" customHeight="1">
      <c r="A80" s="39" t="s">
        <v>32</v>
      </c>
      <c r="B80" s="51"/>
      <c r="C80" s="33"/>
      <c r="D80" s="34">
        <f aca="true" t="shared" si="14" ref="D80:O80">SUM(D81:D85)</f>
        <v>2</v>
      </c>
      <c r="E80" s="34">
        <f t="shared" si="14"/>
        <v>2</v>
      </c>
      <c r="F80" s="34">
        <f t="shared" si="14"/>
        <v>1</v>
      </c>
      <c r="G80" s="34">
        <f t="shared" si="14"/>
        <v>3</v>
      </c>
      <c r="H80" s="34">
        <f t="shared" si="14"/>
        <v>2461</v>
      </c>
      <c r="I80" s="34">
        <f t="shared" si="14"/>
        <v>5800</v>
      </c>
      <c r="J80" s="34">
        <f t="shared" si="14"/>
        <v>8</v>
      </c>
      <c r="K80" s="34">
        <f t="shared" si="14"/>
        <v>9</v>
      </c>
      <c r="L80" s="34">
        <f t="shared" si="14"/>
        <v>11</v>
      </c>
      <c r="M80" s="34">
        <f t="shared" si="14"/>
        <v>6</v>
      </c>
      <c r="N80" s="34">
        <f t="shared" si="14"/>
        <v>7442</v>
      </c>
      <c r="O80" s="34">
        <f t="shared" si="14"/>
        <v>55195</v>
      </c>
      <c r="P80" s="35"/>
      <c r="Q80" s="28">
        <f t="shared" si="2"/>
        <v>0</v>
      </c>
      <c r="R80" s="28">
        <f t="shared" si="3"/>
        <v>0</v>
      </c>
      <c r="S80" s="35"/>
      <c r="T80" s="35"/>
      <c r="U80" s="35"/>
      <c r="V80" s="35"/>
      <c r="W80" s="35"/>
      <c r="X80" s="35"/>
      <c r="Y80" s="35"/>
      <c r="Z80" s="35"/>
      <c r="AA80" s="28"/>
      <c r="AB80" s="29"/>
    </row>
    <row r="81" spans="1:28" ht="30" customHeight="1">
      <c r="A81" s="20"/>
      <c r="B81" s="40" t="s">
        <v>44</v>
      </c>
      <c r="C81" s="10"/>
      <c r="D81" s="37">
        <v>2</v>
      </c>
      <c r="E81" s="37">
        <v>1</v>
      </c>
      <c r="F81" s="37">
        <v>1</v>
      </c>
      <c r="G81" s="38">
        <v>2</v>
      </c>
      <c r="H81" s="38">
        <v>2461</v>
      </c>
      <c r="I81" s="52">
        <v>4936</v>
      </c>
      <c r="J81" s="38">
        <v>3</v>
      </c>
      <c r="K81" s="38">
        <v>4</v>
      </c>
      <c r="L81" s="38">
        <v>5</v>
      </c>
      <c r="M81" s="38">
        <v>2</v>
      </c>
      <c r="N81" s="38">
        <v>7268</v>
      </c>
      <c r="O81" s="38">
        <v>20709</v>
      </c>
      <c r="Q81" s="28">
        <f t="shared" si="2"/>
        <v>0</v>
      </c>
      <c r="R81" s="28">
        <f t="shared" si="3"/>
        <v>0</v>
      </c>
      <c r="AA81" s="28"/>
      <c r="AB81" s="29"/>
    </row>
    <row r="82" spans="1:28" ht="30" customHeight="1">
      <c r="A82" s="20"/>
      <c r="B82" s="40" t="s">
        <v>38</v>
      </c>
      <c r="C82" s="10"/>
      <c r="D82" s="37">
        <v>0</v>
      </c>
      <c r="E82" s="37">
        <v>0</v>
      </c>
      <c r="F82" s="37">
        <v>0</v>
      </c>
      <c r="G82" s="38">
        <v>0</v>
      </c>
      <c r="H82" s="38">
        <v>0</v>
      </c>
      <c r="I82" s="38">
        <v>0</v>
      </c>
      <c r="J82" s="38">
        <v>4</v>
      </c>
      <c r="K82" s="38">
        <v>4</v>
      </c>
      <c r="L82" s="38">
        <v>4</v>
      </c>
      <c r="M82" s="38">
        <v>4</v>
      </c>
      <c r="N82" s="38">
        <v>0</v>
      </c>
      <c r="O82" s="38">
        <v>27511</v>
      </c>
      <c r="Q82" s="28">
        <f t="shared" si="2"/>
        <v>0</v>
      </c>
      <c r="R82" s="28">
        <f t="shared" si="3"/>
        <v>0</v>
      </c>
      <c r="AA82" s="28"/>
      <c r="AB82" s="29"/>
    </row>
    <row r="83" spans="1:28" s="7" customFormat="1" ht="30" customHeight="1">
      <c r="A83" s="41"/>
      <c r="B83" s="42" t="s">
        <v>118</v>
      </c>
      <c r="C83" s="9"/>
      <c r="D83" s="47">
        <v>0</v>
      </c>
      <c r="E83" s="47">
        <v>0</v>
      </c>
      <c r="F83" s="47">
        <v>0</v>
      </c>
      <c r="G83" s="43">
        <v>0</v>
      </c>
      <c r="H83" s="43">
        <v>0</v>
      </c>
      <c r="I83" s="43">
        <v>0</v>
      </c>
      <c r="J83" s="43">
        <v>0</v>
      </c>
      <c r="K83" s="43">
        <v>1</v>
      </c>
      <c r="L83" s="43">
        <v>1</v>
      </c>
      <c r="M83" s="43">
        <v>0</v>
      </c>
      <c r="N83" s="43">
        <v>0</v>
      </c>
      <c r="O83" s="43">
        <v>6975</v>
      </c>
      <c r="Q83" s="48">
        <f t="shared" si="2"/>
        <v>0</v>
      </c>
      <c r="R83" s="48">
        <f t="shared" si="3"/>
        <v>0</v>
      </c>
      <c r="AA83" s="48"/>
      <c r="AB83" s="48"/>
    </row>
    <row r="84" spans="1:28" ht="30" customHeight="1">
      <c r="A84" s="20"/>
      <c r="B84" s="49" t="s">
        <v>33</v>
      </c>
      <c r="C84" s="10"/>
      <c r="D84" s="37">
        <v>0</v>
      </c>
      <c r="E84" s="37">
        <v>1</v>
      </c>
      <c r="F84" s="37">
        <v>0</v>
      </c>
      <c r="G84" s="50">
        <v>1</v>
      </c>
      <c r="H84" s="50">
        <v>0</v>
      </c>
      <c r="I84" s="50">
        <v>864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Q84" s="28">
        <f t="shared" si="2"/>
        <v>0</v>
      </c>
      <c r="R84" s="28">
        <f t="shared" si="3"/>
        <v>0</v>
      </c>
      <c r="AA84" s="28"/>
      <c r="AB84" s="29"/>
    </row>
    <row r="85" spans="1:28" ht="30" customHeight="1">
      <c r="A85" s="80"/>
      <c r="B85" s="77" t="s">
        <v>95</v>
      </c>
      <c r="C85" s="53"/>
      <c r="D85" s="47">
        <v>0</v>
      </c>
      <c r="E85" s="47">
        <v>0</v>
      </c>
      <c r="F85" s="47">
        <v>0</v>
      </c>
      <c r="G85" s="43">
        <v>0</v>
      </c>
      <c r="H85" s="43">
        <v>0</v>
      </c>
      <c r="I85" s="43">
        <v>0</v>
      </c>
      <c r="J85" s="43">
        <v>1</v>
      </c>
      <c r="K85" s="43">
        <v>0</v>
      </c>
      <c r="L85" s="43">
        <v>1</v>
      </c>
      <c r="M85" s="43">
        <v>0</v>
      </c>
      <c r="N85" s="43">
        <v>174</v>
      </c>
      <c r="O85" s="43">
        <v>0</v>
      </c>
      <c r="Q85" s="28"/>
      <c r="R85" s="28">
        <v>0</v>
      </c>
      <c r="AA85" s="28"/>
      <c r="AB85" s="29"/>
    </row>
    <row r="86" spans="1:15" ht="22.5" customHeight="1">
      <c r="A86" s="3" t="s">
        <v>0</v>
      </c>
      <c r="F86" s="54"/>
      <c r="G86" s="55" t="s">
        <v>34</v>
      </c>
      <c r="H86" s="56"/>
      <c r="I86" s="4"/>
      <c r="K86" s="57" t="s">
        <v>36</v>
      </c>
      <c r="M86" s="58"/>
      <c r="O86" s="59" t="s">
        <v>132</v>
      </c>
    </row>
    <row r="87" spans="1:18" ht="33" customHeight="1">
      <c r="A87" s="60" t="s">
        <v>80</v>
      </c>
      <c r="B87" s="60" t="s">
        <v>81</v>
      </c>
      <c r="G87" s="55"/>
      <c r="H87" s="56"/>
      <c r="I87" s="4"/>
      <c r="O87" s="59"/>
      <c r="R87" s="61"/>
    </row>
    <row r="88" spans="1:13" ht="31.5" customHeight="1">
      <c r="A88" s="62" t="s">
        <v>0</v>
      </c>
      <c r="B88" s="62"/>
      <c r="C88" s="62"/>
      <c r="D88" s="62"/>
      <c r="E88" s="62"/>
      <c r="F88" s="63"/>
      <c r="G88" s="55" t="s">
        <v>35</v>
      </c>
      <c r="H88" s="56"/>
      <c r="I88" s="4"/>
      <c r="M88" s="63"/>
    </row>
    <row r="89" spans="1:18" ht="30" customHeight="1">
      <c r="A89" s="62"/>
      <c r="B89" s="62"/>
      <c r="C89" s="62"/>
      <c r="D89" s="62"/>
      <c r="E89" s="62"/>
      <c r="F89" s="63"/>
      <c r="G89" s="64"/>
      <c r="H89" s="65"/>
      <c r="I89" s="63"/>
      <c r="R89" s="66"/>
    </row>
    <row r="90" spans="1:52" s="72" customFormat="1" ht="16.5" customHeight="1">
      <c r="A90" s="67" t="s">
        <v>39</v>
      </c>
      <c r="B90" s="68"/>
      <c r="C90" s="68"/>
      <c r="D90" s="68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1"/>
      <c r="AA90" s="70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</row>
    <row r="91" spans="1:52" s="72" customFormat="1" ht="16.5" customHeight="1">
      <c r="A91" s="68" t="s">
        <v>100</v>
      </c>
      <c r="B91" s="68"/>
      <c r="C91" s="68"/>
      <c r="D91" s="68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1"/>
      <c r="AA91" s="70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</row>
    <row r="92" spans="1:52" s="72" customFormat="1" ht="16.5" customHeight="1">
      <c r="A92" s="67" t="s">
        <v>98</v>
      </c>
      <c r="B92" s="68"/>
      <c r="C92" s="68"/>
      <c r="D92" s="68"/>
      <c r="E92" s="68"/>
      <c r="F92" s="69"/>
      <c r="G92" s="69"/>
      <c r="H92" s="69"/>
      <c r="I92" s="69"/>
      <c r="J92" s="69"/>
      <c r="K92" s="69"/>
      <c r="L92" s="69"/>
      <c r="M92" s="69"/>
      <c r="N92" s="69"/>
      <c r="P92" s="73"/>
      <c r="Q92" s="73"/>
      <c r="R92" s="70"/>
      <c r="S92" s="70"/>
      <c r="T92" s="73"/>
      <c r="U92" s="73"/>
      <c r="V92" s="73"/>
      <c r="W92" s="70"/>
      <c r="X92" s="70"/>
      <c r="Y92" s="71"/>
      <c r="Z92" s="71"/>
      <c r="AA92" s="70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</row>
    <row r="93" spans="1:52" s="72" customFormat="1" ht="16.5" customHeight="1">
      <c r="A93" s="74" t="s">
        <v>1</v>
      </c>
      <c r="B93" s="75"/>
      <c r="C93" s="75"/>
      <c r="D93" s="75"/>
      <c r="E93" s="75"/>
      <c r="F93" s="69"/>
      <c r="G93" s="69"/>
      <c r="H93" s="69"/>
      <c r="I93" s="69"/>
      <c r="J93" s="69"/>
      <c r="K93" s="69"/>
      <c r="L93" s="69"/>
      <c r="M93" s="69"/>
      <c r="N93" s="69"/>
      <c r="P93" s="73"/>
      <c r="Q93" s="73"/>
      <c r="R93" s="70"/>
      <c r="S93" s="70"/>
      <c r="T93" s="73"/>
      <c r="U93" s="73"/>
      <c r="V93" s="73"/>
      <c r="W93" s="70"/>
      <c r="X93" s="70"/>
      <c r="Y93" s="71"/>
      <c r="Z93" s="71"/>
      <c r="AA93" s="70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</row>
    <row r="94" spans="1:52" s="72" customFormat="1" ht="16.5" customHeight="1">
      <c r="A94" s="74" t="s">
        <v>2</v>
      </c>
      <c r="B94" s="75"/>
      <c r="C94" s="69"/>
      <c r="D94" s="69"/>
      <c r="E94" s="69"/>
      <c r="F94" s="69"/>
      <c r="G94" s="69"/>
      <c r="H94" s="69"/>
      <c r="I94" s="69"/>
      <c r="J94" s="69"/>
      <c r="K94" s="69"/>
      <c r="N94" s="69"/>
      <c r="P94" s="73"/>
      <c r="Q94" s="73"/>
      <c r="R94" s="70"/>
      <c r="S94" s="71"/>
      <c r="T94" s="71"/>
      <c r="U94" s="73"/>
      <c r="V94" s="73"/>
      <c r="W94" s="70"/>
      <c r="X94" s="70"/>
      <c r="Y94" s="71"/>
      <c r="Z94" s="71"/>
      <c r="AA94" s="70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</row>
    <row r="95" ht="16.5" customHeight="1">
      <c r="A95" s="74" t="s">
        <v>4</v>
      </c>
    </row>
    <row r="96" ht="16.5" customHeight="1">
      <c r="A96" s="74" t="s">
        <v>3</v>
      </c>
    </row>
    <row r="97" ht="16.5" customHeight="1">
      <c r="A97" s="74" t="s">
        <v>119</v>
      </c>
    </row>
    <row r="98" ht="16.5" customHeight="1">
      <c r="A98" s="68" t="s">
        <v>130</v>
      </c>
    </row>
    <row r="99" ht="16.5" customHeight="1">
      <c r="A99" s="67" t="s">
        <v>128</v>
      </c>
    </row>
    <row r="100" ht="16.5" customHeight="1">
      <c r="A100" s="67" t="s">
        <v>127</v>
      </c>
    </row>
    <row r="101" ht="16.5" customHeight="1">
      <c r="A101" s="67" t="s">
        <v>134</v>
      </c>
    </row>
    <row r="102" ht="16.5" customHeight="1">
      <c r="A102" s="67" t="s">
        <v>122</v>
      </c>
    </row>
    <row r="103" spans="1:9" ht="16.5" customHeight="1">
      <c r="A103" s="89"/>
      <c r="B103" s="89"/>
      <c r="C103" s="89"/>
      <c r="D103" s="89"/>
      <c r="E103" s="89"/>
      <c r="F103" s="89"/>
      <c r="G103" s="89"/>
      <c r="H103" s="89"/>
      <c r="I103" s="89"/>
    </row>
  </sheetData>
  <sheetProtection/>
  <mergeCells count="25">
    <mergeCell ref="N1:O1"/>
    <mergeCell ref="N2:O2"/>
    <mergeCell ref="L1:M1"/>
    <mergeCell ref="L2:M2"/>
    <mergeCell ref="A4:O4"/>
    <mergeCell ref="A3:O3"/>
    <mergeCell ref="N6:O6"/>
    <mergeCell ref="N7:N9"/>
    <mergeCell ref="O7:O9"/>
    <mergeCell ref="J6:M6"/>
    <mergeCell ref="J5:O5"/>
    <mergeCell ref="D5:I5"/>
    <mergeCell ref="D6:G6"/>
    <mergeCell ref="H6:I6"/>
    <mergeCell ref="J7:J8"/>
    <mergeCell ref="K7:K8"/>
    <mergeCell ref="A103:I103"/>
    <mergeCell ref="L7:L8"/>
    <mergeCell ref="M7:M8"/>
    <mergeCell ref="D7:D8"/>
    <mergeCell ref="E7:E8"/>
    <mergeCell ref="F7:F8"/>
    <mergeCell ref="G7:G8"/>
    <mergeCell ref="I7:I9"/>
    <mergeCell ref="H7:H9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geOrder="overThenDown" paperSize="8" scale="93" r:id="rId2"/>
  <rowBreaks count="5" manualBreakCount="5">
    <brk id="24" max="14" man="1"/>
    <brk id="41" max="14" man="1"/>
    <brk id="54" max="14" man="1"/>
    <brk id="70" max="14" man="1"/>
    <brk id="8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水庫或壩堰安全評估及更新維護改善執行成果</dc:title>
  <dc:subject>水庫或壩堰安全評估及更新維護改善執行成果</dc:subject>
  <dc:creator>經濟部水利署</dc:creator>
  <cp:keywords>水庫或壩堰安全評估及更新維護改善執行成果</cp:keywords>
  <dc:description>水庫或壩堰安全評估及更新維護改善執行成果</dc:description>
  <cp:lastModifiedBy>張佩宜</cp:lastModifiedBy>
  <cp:lastPrinted>2019-03-22T02:51:25Z</cp:lastPrinted>
  <dcterms:created xsi:type="dcterms:W3CDTF">2002-08-07T06:48:21Z</dcterms:created>
  <dcterms:modified xsi:type="dcterms:W3CDTF">2019-03-22T05:12:23Z</dcterms:modified>
  <cp:category>I2Z</cp:category>
  <cp:version/>
  <cp:contentType/>
  <cp:contentStatus/>
</cp:coreProperties>
</file>