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" yWindow="330" windowWidth="17990" windowHeight="11020" activeTab="1"/>
  </bookViews>
  <sheets>
    <sheet name="表17" sheetId="1" r:id="rId1"/>
    <sheet name="表17續1" sheetId="2" r:id="rId2"/>
    <sheet name="圖" sheetId="3" state="hidden" r:id="rId3"/>
    <sheet name="Sheet1" sheetId="4" state="hidden" r:id="rId4"/>
  </sheets>
  <definedNames>
    <definedName name="_xlnm.Print_Area" localSheetId="0">'表17'!$A$1:$E$41</definedName>
  </definedNames>
  <calcPr fullCalcOnLoad="1"/>
</workbook>
</file>

<file path=xl/sharedStrings.xml><?xml version="1.0" encoding="utf-8"?>
<sst xmlns="http://schemas.openxmlformats.org/spreadsheetml/2006/main" count="116" uniqueCount="99">
  <si>
    <t>Levee (M)</t>
  </si>
  <si>
    <t>Revetment (M)</t>
  </si>
  <si>
    <t>河川防洪受損情形-護岸</t>
  </si>
  <si>
    <t>河川防洪受損情形-堤防</t>
  </si>
  <si>
    <t>堤防</t>
  </si>
  <si>
    <t>護岸</t>
  </si>
  <si>
    <t>合計</t>
  </si>
  <si>
    <t>年別、機關別、災害別及水系別</t>
  </si>
  <si>
    <t>Year,Executing Units,Damages &amp; Streams</t>
  </si>
  <si>
    <t>Gate(Set)</t>
  </si>
  <si>
    <t>Others(Set)</t>
  </si>
  <si>
    <t>資料來源：經濟部水利署公務統計報表。</t>
  </si>
  <si>
    <r>
      <t>Data Source:Statistical Reports, WRA, MOEA.</t>
    </r>
    <r>
      <rPr>
        <vertAlign val="superscript"/>
        <sz val="9"/>
        <rFont val="Times New Roman"/>
        <family val="1"/>
      </rPr>
      <t xml:space="preserve">                              </t>
    </r>
  </si>
  <si>
    <t>5月豪雨</t>
  </si>
  <si>
    <r>
      <t>說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100(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年以前水門為制水門。</t>
    </r>
    <r>
      <rPr>
        <sz val="9"/>
        <rFont val="Times New Roman"/>
        <family val="1"/>
      </rPr>
      <t xml:space="preserve"> </t>
    </r>
  </si>
  <si>
    <r>
      <t>堤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防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</si>
  <si>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護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岸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</si>
  <si>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</si>
  <si>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>其他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處</t>
    </r>
    <r>
      <rPr>
        <b/>
        <sz val="10"/>
        <rFont val="Times New Roman"/>
        <family val="1"/>
      </rPr>
      <t>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</si>
  <si>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95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2006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</si>
  <si>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96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2007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</si>
  <si>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97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2008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</si>
  <si>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98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2009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</si>
  <si>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99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</si>
  <si>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100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2011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</si>
  <si>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101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2012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</si>
  <si>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102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2013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</si>
  <si>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103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2014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</si>
  <si>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104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2015</t>
    </r>
  </si>
  <si>
    <r>
      <t xml:space="preserve">   </t>
    </r>
    <r>
      <rPr>
        <b/>
        <sz val="10"/>
        <rFont val="標楷體"/>
        <family val="4"/>
      </rPr>
      <t>一、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按承辦機構分</t>
    </r>
    <r>
      <rPr>
        <b/>
        <sz val="10"/>
        <rFont val="Times New Roman"/>
        <family val="1"/>
      </rPr>
      <t xml:space="preserve">  By Executing Units</t>
    </r>
  </si>
  <si>
    <r>
      <t xml:space="preserve">  </t>
    </r>
    <r>
      <rPr>
        <b/>
        <sz val="10"/>
        <rFont val="標楷體"/>
        <family val="4"/>
      </rPr>
      <t>水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利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署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辦</t>
    </r>
    <r>
      <rPr>
        <b/>
        <sz val="10"/>
        <rFont val="Times New Roman"/>
        <family val="1"/>
      </rPr>
      <t xml:space="preserve">  WRA,MOEA</t>
    </r>
  </si>
  <si>
    <r>
      <t xml:space="preserve">  </t>
    </r>
    <r>
      <rPr>
        <b/>
        <sz val="10"/>
        <rFont val="標楷體"/>
        <family val="4"/>
      </rPr>
      <t>直轄市、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縣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政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府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辦</t>
    </r>
    <r>
      <rPr>
        <b/>
        <sz val="10"/>
        <rFont val="Times New Roman"/>
        <family val="1"/>
      </rPr>
      <t xml:space="preserve">              
Municipal and County Governments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</si>
  <si>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</t>
    </r>
    <r>
      <rPr>
        <b/>
        <sz val="10"/>
        <rFont val="標楷體"/>
        <family val="4"/>
      </rPr>
      <t>二、按災害別分</t>
    </r>
    <r>
      <rPr>
        <b/>
        <sz val="10"/>
        <rFont val="Times New Roman"/>
        <family val="1"/>
      </rPr>
      <t xml:space="preserve">  By Damages</t>
    </r>
  </si>
  <si>
    <r>
      <t xml:space="preserve">  </t>
    </r>
    <r>
      <rPr>
        <b/>
        <sz val="10"/>
        <rFont val="標楷體"/>
        <family val="4"/>
      </rPr>
      <t>豪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雨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災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害</t>
    </r>
    <r>
      <rPr>
        <b/>
        <sz val="10"/>
        <rFont val="Times New Roman"/>
        <family val="1"/>
      </rPr>
      <t xml:space="preserve">  Storm Damage</t>
    </r>
  </si>
  <si>
    <r>
      <t xml:space="preserve">   </t>
    </r>
    <r>
      <rPr>
        <b/>
        <sz val="10"/>
        <rFont val="標楷體"/>
        <family val="4"/>
      </rPr>
      <t>三、按水系別分</t>
    </r>
    <r>
      <rPr>
        <b/>
        <sz val="10"/>
        <rFont val="Times New Roman"/>
        <family val="1"/>
      </rPr>
      <t xml:space="preserve">  By Streams</t>
    </r>
  </si>
  <si>
    <r>
      <t>中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央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
Central-government-administered River</t>
    </r>
  </si>
  <si>
    <r>
      <t xml:space="preserve">   </t>
    </r>
    <r>
      <rPr>
        <sz val="10"/>
        <rFont val="標楷體"/>
        <family val="4"/>
      </rPr>
      <t>後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龍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Houlong River 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</si>
  <si>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Gaoping River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</si>
  <si>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</si>
  <si>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>其他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處</t>
    </r>
    <r>
      <rPr>
        <b/>
        <sz val="10"/>
        <rFont val="Times New Roman"/>
        <family val="1"/>
      </rPr>
      <t>)</t>
    </r>
  </si>
  <si>
    <r>
      <t>直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轄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、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縣</t>
    </r>
    <r>
      <rPr>
        <b/>
        <sz val="10"/>
        <rFont val="Times New Roman"/>
        <family val="1"/>
      </rPr>
      <t xml:space="preserve">  (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)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River Administered by Prefecture</t>
    </r>
  </si>
  <si>
    <r>
      <t xml:space="preserve"> </t>
    </r>
    <r>
      <rPr>
        <b/>
        <sz val="10"/>
        <rFont val="標楷體"/>
        <family val="4"/>
      </rPr>
      <t>跨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省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Trans-province &amp; city Government 
  Administered River</t>
    </r>
  </si>
  <si>
    <t>104年</t>
  </si>
  <si>
    <t>蓮花颱風</t>
  </si>
  <si>
    <t>蘇迪勒颱風</t>
  </si>
  <si>
    <t>杜鵑颱風</t>
  </si>
  <si>
    <t>8月水患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</si>
  <si>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105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2016</t>
    </r>
  </si>
  <si>
    <r>
      <t xml:space="preserve">      10</t>
    </r>
    <r>
      <rPr>
        <sz val="10"/>
        <rFont val="標楷體"/>
        <family val="4"/>
      </rPr>
      <t>月豪雨</t>
    </r>
    <r>
      <rPr>
        <sz val="10"/>
        <rFont val="Times New Roman"/>
        <family val="1"/>
      </rPr>
      <t xml:space="preserve">        October  Storm</t>
    </r>
  </si>
  <si>
    <t>河川防洪受損情形-堤防</t>
  </si>
  <si>
    <t>河川防洪受損情形-護岸</t>
  </si>
  <si>
    <t>堤防</t>
  </si>
  <si>
    <t>護岸</t>
  </si>
  <si>
    <t>合計</t>
  </si>
  <si>
    <t>105年</t>
  </si>
  <si>
    <t>梅姬颱風</t>
  </si>
  <si>
    <t>尼伯特颱風</t>
  </si>
  <si>
    <t>艾莉颱風</t>
  </si>
  <si>
    <t>莫蘭蒂颱風</t>
  </si>
  <si>
    <t>2月地震</t>
  </si>
  <si>
    <t>10月豪雨</t>
  </si>
  <si>
    <t>%</t>
  </si>
  <si>
    <t>%</t>
  </si>
  <si>
    <r>
      <t xml:space="preserve">   </t>
    </r>
    <r>
      <rPr>
        <sz val="10"/>
        <rFont val="標楷體"/>
        <family val="4"/>
      </rPr>
      <t>淡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河</t>
    </r>
    <r>
      <rPr>
        <sz val="10"/>
        <rFont val="Times New Roman"/>
        <family val="1"/>
      </rPr>
      <t xml:space="preserve">    Tamsui River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</si>
  <si>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106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2017</t>
    </r>
  </si>
  <si>
    <r>
      <t xml:space="preserve">  </t>
    </r>
    <r>
      <rPr>
        <b/>
        <sz val="10"/>
        <rFont val="標楷體"/>
        <family val="4"/>
      </rPr>
      <t>颱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風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災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害</t>
    </r>
    <r>
      <rPr>
        <b/>
        <sz val="10"/>
        <rFont val="Times New Roman"/>
        <family val="1"/>
      </rPr>
      <t xml:space="preserve">  Typhoon Damage</t>
    </r>
  </si>
  <si>
    <r>
      <rPr>
        <sz val="10"/>
        <rFont val="標楷體"/>
        <family val="4"/>
      </rPr>
      <t>尼莎暨海棠颱風</t>
    </r>
    <r>
      <rPr>
        <sz val="10"/>
        <rFont val="Times New Roman"/>
        <family val="1"/>
      </rPr>
      <t xml:space="preserve"> Nesat &amp; Haitang Typhoon</t>
    </r>
  </si>
  <si>
    <r>
      <t xml:space="preserve">        6</t>
    </r>
    <r>
      <rPr>
        <sz val="10"/>
        <rFont val="標楷體"/>
        <family val="4"/>
      </rPr>
      <t>月豪雨</t>
    </r>
    <r>
      <rPr>
        <sz val="10"/>
        <rFont val="Times New Roman"/>
        <family val="1"/>
      </rPr>
      <t xml:space="preserve">        June  Storm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</si>
  <si>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甲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Dajia River</t>
    </r>
  </si>
  <si>
    <r>
      <t xml:space="preserve">   </t>
    </r>
    <r>
      <rPr>
        <sz val="10"/>
        <rFont val="標楷體"/>
        <family val="4"/>
      </rPr>
      <t>烏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Wu River</t>
    </r>
  </si>
  <si>
    <r>
      <t xml:space="preserve">   </t>
    </r>
    <r>
      <rPr>
        <sz val="10"/>
        <rFont val="標楷體"/>
        <family val="4"/>
      </rPr>
      <t>濁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Zhuoshui River</t>
    </r>
  </si>
  <si>
    <r>
      <t xml:space="preserve"> 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Beigang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</si>
  <si>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安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Daan River</t>
    </r>
  </si>
  <si>
    <r>
      <t xml:space="preserve">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Hualien River</t>
    </r>
  </si>
  <si>
    <r>
      <t xml:space="preserve">   </t>
    </r>
    <r>
      <rPr>
        <sz val="10"/>
        <rFont val="標楷體"/>
        <family val="4"/>
      </rPr>
      <t>磺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 Huang River</t>
    </r>
  </si>
  <si>
    <r>
      <t xml:space="preserve">   </t>
    </r>
    <r>
      <rPr>
        <sz val="10"/>
        <rFont val="標楷體"/>
        <family val="4"/>
      </rPr>
      <t>瑪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鋉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Masu  River</t>
    </r>
  </si>
  <si>
    <r>
      <t xml:space="preserve">   </t>
    </r>
    <r>
      <rPr>
        <sz val="10"/>
        <rFont val="標楷體"/>
        <family val="4"/>
      </rPr>
      <t>小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坑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Siaokeng River</t>
    </r>
  </si>
  <si>
    <r>
      <t xml:space="preserve">   </t>
    </r>
    <r>
      <rPr>
        <sz val="10"/>
        <rFont val="標楷體"/>
        <family val="4"/>
      </rPr>
      <t>石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Shihmen River</t>
    </r>
  </si>
  <si>
    <r>
      <t xml:space="preserve">   </t>
    </r>
    <r>
      <rPr>
        <sz val="10"/>
        <rFont val="標楷體"/>
        <family val="4"/>
      </rPr>
      <t>老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梅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Laomei River</t>
    </r>
  </si>
  <si>
    <r>
      <t xml:space="preserve">   </t>
    </r>
    <r>
      <rPr>
        <sz val="10"/>
        <rFont val="標楷體"/>
        <family val="4"/>
      </rPr>
      <t>八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甲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Bajia River</t>
    </r>
  </si>
  <si>
    <r>
      <t xml:space="preserve">   </t>
    </r>
    <r>
      <rPr>
        <sz val="10"/>
        <rFont val="標楷體"/>
        <family val="4"/>
      </rPr>
      <t>埔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坪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Puping River</t>
    </r>
  </si>
  <si>
    <r>
      <t xml:space="preserve">   </t>
    </r>
    <r>
      <rPr>
        <sz val="10"/>
        <rFont val="標楷體"/>
        <family val="4"/>
      </rPr>
      <t>八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Balian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</si>
  <si>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屯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Datun River</t>
    </r>
  </si>
  <si>
    <r>
      <t xml:space="preserve">   </t>
    </r>
    <r>
      <rPr>
        <sz val="10"/>
        <rFont val="標楷體"/>
        <family val="4"/>
      </rPr>
      <t>興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仁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Sinren River</t>
    </r>
  </si>
  <si>
    <r>
      <t xml:space="preserve">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仙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Shueisian River</t>
    </r>
  </si>
  <si>
    <r>
      <t xml:space="preserve">   </t>
    </r>
    <r>
      <rPr>
        <sz val="10"/>
        <rFont val="標楷體"/>
        <family val="4"/>
      </rPr>
      <t>寶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斗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Baodou River</t>
    </r>
  </si>
  <si>
    <r>
      <t xml:space="preserve">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口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Linku River</t>
    </r>
  </si>
  <si>
    <r>
      <t xml:space="preserve">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Linzih River</t>
    </r>
  </si>
  <si>
    <r>
      <t xml:space="preserve">   </t>
    </r>
    <r>
      <rPr>
        <sz val="10"/>
        <rFont val="標楷體"/>
        <family val="4"/>
      </rPr>
      <t>西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Sihu River</t>
    </r>
  </si>
  <si>
    <r>
      <t xml:space="preserve">   </t>
    </r>
    <r>
      <rPr>
        <sz val="10"/>
        <rFont val="標楷體"/>
        <family val="4"/>
      </rPr>
      <t>房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裡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Fangli River</t>
    </r>
  </si>
  <si>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枋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山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 Fangshan River</t>
    </r>
  </si>
  <si>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口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 Gangkou River</t>
    </r>
  </si>
  <si>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知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本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 Jhihben River</t>
    </r>
  </si>
  <si>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馬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武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 Mawu River</t>
    </r>
  </si>
  <si>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豐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濱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 Fengbin River</t>
    </r>
  </si>
  <si>
    <r>
      <t>表</t>
    </r>
    <r>
      <rPr>
        <b/>
        <sz val="16"/>
        <rFont val="Times New Roman"/>
        <family val="1"/>
      </rPr>
      <t xml:space="preserve">17   </t>
    </r>
    <r>
      <rPr>
        <b/>
        <sz val="16"/>
        <rFont val="標楷體"/>
        <family val="4"/>
      </rPr>
      <t>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川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損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數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量</t>
    </r>
    <r>
      <rPr>
        <b/>
        <sz val="16"/>
        <rFont val="Times New Roman"/>
        <family val="1"/>
      </rPr>
      <t xml:space="preserve"> </t>
    </r>
  </si>
  <si>
    <t xml:space="preserve">Table 17. Statistics in Damages Works for River Flood Control  </t>
  </si>
  <si>
    <r>
      <t>表</t>
    </r>
    <r>
      <rPr>
        <b/>
        <sz val="16"/>
        <rFont val="Times New Roman"/>
        <family val="1"/>
      </rPr>
      <t xml:space="preserve">17   </t>
    </r>
    <r>
      <rPr>
        <b/>
        <sz val="16"/>
        <rFont val="標楷體"/>
        <family val="4"/>
      </rPr>
      <t>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川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損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數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量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</si>
  <si>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t>Table 17. Statistics in Damages Works for River Flood Control  (Cont'd)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</si>
</sst>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-* #,##0.0_-;\-* #,##0.0_-;_-* &quot;-&quot;??_-;_-@_-"/>
    <numFmt numFmtId="178" formatCode="_-* #,##0_-;\-* #,##0_-;_-* &quot;-&quot;??_-;_-@_-"/>
    <numFmt numFmtId="179" formatCode="_(* #,##0_);_(* \(#,##0\);_(* &quot;-&quot;??_);_(@_)"/>
    <numFmt numFmtId="180" formatCode="#,##0_);[Red]\(#,##0\)"/>
    <numFmt numFmtId="181" formatCode="_(* #,##0.00_);_(* \(#,##0.00\);_(* &quot;-&quot;??_);_(@_)"/>
    <numFmt numFmtId="182" formatCode="#,##0.00_ "/>
    <numFmt numFmtId="183" formatCode="0.00_ "/>
    <numFmt numFmtId="184" formatCode="0.00000"/>
    <numFmt numFmtId="185" formatCode="0.000000"/>
    <numFmt numFmtId="186" formatCode="0.0000000"/>
    <numFmt numFmtId="187" formatCode="0.00_);[Red]\(0.0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-* #,##0.0_-;\-* #,##0.0_-;_-* &quot;-&quot;?_-;_-@_-"/>
    <numFmt numFmtId="195" formatCode="_(* #,##0.0_);_(* \(#,##0.0\);_(* &quot;-&quot;_);_(@_)"/>
    <numFmt numFmtId="196" formatCode="_(* #,##0.00_);_(* \(#,##0.00\);_(* &quot;-&quot;_);_(@_)"/>
    <numFmt numFmtId="197" formatCode="#,##0_ "/>
    <numFmt numFmtId="198" formatCode="0.000"/>
  </numFmts>
  <fonts count="6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sz val="12"/>
      <name val="Courier"/>
      <family val="3"/>
    </font>
    <font>
      <sz val="2.25"/>
      <color indexed="8"/>
      <name val="新細明體"/>
      <family val="1"/>
    </font>
    <font>
      <sz val="1.25"/>
      <color indexed="8"/>
      <name val="標楷體"/>
      <family val="4"/>
    </font>
    <font>
      <sz val="10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.5"/>
      <color indexed="8"/>
      <name val="標楷體"/>
      <family val="4"/>
    </font>
    <font>
      <sz val="1.5"/>
      <color indexed="8"/>
      <name val="Times New Roman"/>
      <family val="1"/>
    </font>
    <font>
      <sz val="15.5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Calibri"/>
      <family val="2"/>
    </font>
    <font>
      <sz val="10"/>
      <color indexed="9"/>
      <name val="標楷體"/>
      <family val="4"/>
    </font>
    <font>
      <sz val="10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7" fillId="0" borderId="0">
      <alignment/>
      <protection/>
    </xf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1" fillId="0" borderId="0" xfId="34">
      <alignment/>
      <protection/>
    </xf>
    <xf numFmtId="1" fontId="3" fillId="0" borderId="0" xfId="0" applyNumberFormat="1" applyFont="1" applyFill="1" applyBorder="1" applyAlignment="1">
      <alignment/>
    </xf>
    <xf numFmtId="41" fontId="3" fillId="0" borderId="0" xfId="34" applyNumberFormat="1" applyFont="1" applyBorder="1" applyAlignment="1">
      <alignment vertical="center"/>
      <protection/>
    </xf>
    <xf numFmtId="0" fontId="11" fillId="0" borderId="0" xfId="34" applyFont="1">
      <alignment/>
      <protection/>
    </xf>
    <xf numFmtId="1" fontId="3" fillId="0" borderId="10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3" fillId="0" borderId="0" xfId="34" applyFont="1">
      <alignment/>
      <protection/>
    </xf>
    <xf numFmtId="0" fontId="3" fillId="0" borderId="12" xfId="34" applyFont="1" applyBorder="1">
      <alignment/>
      <protection/>
    </xf>
    <xf numFmtId="0" fontId="3" fillId="0" borderId="13" xfId="34" applyFont="1" applyBorder="1">
      <alignment/>
      <protection/>
    </xf>
    <xf numFmtId="0" fontId="3" fillId="0" borderId="10" xfId="34" applyFont="1" applyBorder="1">
      <alignment/>
      <protection/>
    </xf>
    <xf numFmtId="41" fontId="3" fillId="0" borderId="0" xfId="34" applyNumberFormat="1" applyFont="1">
      <alignment/>
      <protection/>
    </xf>
    <xf numFmtId="41" fontId="3" fillId="0" borderId="0" xfId="34" applyNumberFormat="1" applyFont="1" applyBorder="1">
      <alignment/>
      <protection/>
    </xf>
    <xf numFmtId="41" fontId="14" fillId="0" borderId="0" xfId="36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9" fillId="0" borderId="0" xfId="36" applyNumberFormat="1" applyFont="1" applyFill="1" applyAlignment="1">
      <alignment horizontal="centerContinuous"/>
    </xf>
    <xf numFmtId="0" fontId="13" fillId="0" borderId="0" xfId="36" applyNumberFormat="1" applyFont="1" applyFill="1" applyAlignment="1">
      <alignment horizontal="centerContinuous" vertical="top"/>
    </xf>
    <xf numFmtId="41" fontId="0" fillId="0" borderId="0" xfId="0" applyNumberFormat="1" applyAlignment="1">
      <alignment/>
    </xf>
    <xf numFmtId="0" fontId="4" fillId="0" borderId="0" xfId="36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36" applyNumberFormat="1" applyFont="1" applyFill="1" applyAlignment="1">
      <alignment/>
    </xf>
    <xf numFmtId="41" fontId="3" fillId="0" borderId="14" xfId="34" applyNumberFormat="1" applyFont="1" applyBorder="1" applyAlignment="1">
      <alignment vertical="center"/>
      <protection/>
    </xf>
    <xf numFmtId="0" fontId="11" fillId="0" borderId="0" xfId="34" applyFont="1" applyBorder="1">
      <alignment/>
      <protection/>
    </xf>
    <xf numFmtId="41" fontId="3" fillId="0" borderId="15" xfId="34" applyNumberFormat="1" applyFont="1" applyBorder="1" applyAlignment="1">
      <alignment vertical="center"/>
      <protection/>
    </xf>
    <xf numFmtId="1" fontId="14" fillId="0" borderId="0" xfId="0" applyNumberFormat="1" applyFont="1" applyFill="1" applyAlignment="1">
      <alignment horizontal="centerContinuous"/>
    </xf>
    <xf numFmtId="41" fontId="14" fillId="0" borderId="0" xfId="36" applyFont="1" applyFill="1" applyAlignment="1">
      <alignment horizontal="centerContinuous"/>
    </xf>
    <xf numFmtId="41" fontId="14" fillId="0" borderId="16" xfId="36" applyFont="1" applyFill="1" applyBorder="1" applyAlignment="1">
      <alignment horizontal="centerContinuous"/>
    </xf>
    <xf numFmtId="0" fontId="6" fillId="0" borderId="17" xfId="0" applyNumberFormat="1" applyFont="1" applyFill="1" applyBorder="1" applyAlignment="1">
      <alignment wrapText="1"/>
    </xf>
    <xf numFmtId="41" fontId="6" fillId="0" borderId="17" xfId="35" applyNumberFormat="1" applyFont="1" applyFill="1" applyBorder="1" applyAlignment="1">
      <alignment/>
    </xf>
    <xf numFmtId="41" fontId="15" fillId="0" borderId="0" xfId="36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41" fontId="20" fillId="0" borderId="18" xfId="36" applyFont="1" applyFill="1" applyBorder="1" applyAlignment="1">
      <alignment horizontal="centerContinuous"/>
    </xf>
    <xf numFmtId="41" fontId="20" fillId="0" borderId="17" xfId="36" applyFont="1" applyFill="1" applyBorder="1" applyAlignment="1">
      <alignment horizontal="centerContinuous" vertical="center"/>
    </xf>
    <xf numFmtId="41" fontId="20" fillId="0" borderId="19" xfId="36" applyFont="1" applyFill="1" applyBorder="1" applyAlignment="1">
      <alignment horizontal="centerContinuous" vertical="center"/>
    </xf>
    <xf numFmtId="41" fontId="20" fillId="0" borderId="20" xfId="36" applyFont="1" applyFill="1" applyBorder="1" applyAlignment="1" applyProtection="1">
      <alignment horizontal="center" vertical="center"/>
      <protection/>
    </xf>
    <xf numFmtId="41" fontId="20" fillId="0" borderId="0" xfId="36" applyFont="1" applyFill="1" applyBorder="1" applyAlignment="1" applyProtection="1">
      <alignment horizontal="center" vertical="center"/>
      <protection/>
    </xf>
    <xf numFmtId="41" fontId="15" fillId="0" borderId="11" xfId="36" applyFont="1" applyFill="1" applyBorder="1" applyAlignment="1">
      <alignment horizontal="centerContinuous"/>
    </xf>
    <xf numFmtId="41" fontId="15" fillId="0" borderId="21" xfId="36" applyFont="1" applyFill="1" applyBorder="1" applyAlignment="1">
      <alignment horizontal="centerContinuous" vertical="center"/>
    </xf>
    <xf numFmtId="41" fontId="15" fillId="0" borderId="15" xfId="36" applyFont="1" applyFill="1" applyBorder="1" applyAlignment="1">
      <alignment horizontal="centerContinuous" vertical="center"/>
    </xf>
    <xf numFmtId="41" fontId="15" fillId="0" borderId="21" xfId="36" applyFont="1" applyFill="1" applyBorder="1" applyAlignment="1" applyProtection="1">
      <alignment horizontal="center" vertical="center"/>
      <protection/>
    </xf>
    <xf numFmtId="41" fontId="15" fillId="0" borderId="16" xfId="36" applyFont="1" applyFill="1" applyBorder="1" applyAlignment="1" applyProtection="1">
      <alignment horizontal="center" vertical="center"/>
      <protection/>
    </xf>
    <xf numFmtId="41" fontId="15" fillId="0" borderId="10" xfId="36" applyFont="1" applyFill="1" applyBorder="1" applyAlignment="1">
      <alignment horizontal="centerContinuous"/>
    </xf>
    <xf numFmtId="41" fontId="15" fillId="0" borderId="0" xfId="36" applyFont="1" applyFill="1" applyBorder="1" applyAlignment="1">
      <alignment horizontal="centerContinuous" vertical="center"/>
    </xf>
    <xf numFmtId="41" fontId="15" fillId="0" borderId="0" xfId="36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>
      <alignment wrapText="1"/>
    </xf>
    <xf numFmtId="41" fontId="21" fillId="0" borderId="0" xfId="35" applyNumberFormat="1" applyFont="1" applyFill="1" applyAlignment="1">
      <alignment/>
    </xf>
    <xf numFmtId="41" fontId="21" fillId="0" borderId="0" xfId="35" applyNumberFormat="1" applyFont="1" applyFill="1" applyBorder="1" applyAlignment="1">
      <alignment/>
    </xf>
    <xf numFmtId="0" fontId="15" fillId="0" borderId="0" xfId="0" applyFont="1" applyFill="1" applyAlignment="1">
      <alignment vertical="center"/>
    </xf>
    <xf numFmtId="1" fontId="21" fillId="0" borderId="10" xfId="0" applyNumberFormat="1" applyFont="1" applyFill="1" applyBorder="1" applyAlignment="1">
      <alignment horizontal="left" vertical="center"/>
    </xf>
    <xf numFmtId="1" fontId="21" fillId="0" borderId="0" xfId="0" applyNumberFormat="1" applyFont="1" applyFill="1" applyAlignment="1">
      <alignment horizontal="centerContinuous" vertical="center"/>
    </xf>
    <xf numFmtId="1" fontId="21" fillId="0" borderId="10" xfId="0" applyNumberFormat="1" applyFont="1" applyFill="1" applyBorder="1" applyAlignment="1">
      <alignment horizontal="left" vertical="center" wrapText="1"/>
    </xf>
    <xf numFmtId="41" fontId="15" fillId="0" borderId="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 vertical="center"/>
    </xf>
    <xf numFmtId="41" fontId="21" fillId="0" borderId="0" xfId="0" applyNumberFormat="1" applyFont="1" applyFill="1" applyAlignment="1">
      <alignment/>
    </xf>
    <xf numFmtId="0" fontId="15" fillId="0" borderId="10" xfId="33" applyFont="1" applyFill="1" applyBorder="1" applyAlignment="1">
      <alignment vertical="center" wrapText="1"/>
      <protection/>
    </xf>
    <xf numFmtId="1" fontId="15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centerContinuous" vertical="center"/>
    </xf>
    <xf numFmtId="41" fontId="21" fillId="0" borderId="0" xfId="35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/>
    </xf>
    <xf numFmtId="41" fontId="15" fillId="0" borderId="14" xfId="0" applyNumberFormat="1" applyFont="1" applyFill="1" applyBorder="1" applyAlignment="1">
      <alignment/>
    </xf>
    <xf numFmtId="41" fontId="15" fillId="0" borderId="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vertical="center" wrapText="1"/>
    </xf>
    <xf numFmtId="41" fontId="20" fillId="0" borderId="18" xfId="36" applyFont="1" applyFill="1" applyBorder="1" applyAlignment="1">
      <alignment horizontal="centerContinuous" vertical="center"/>
    </xf>
    <xf numFmtId="41" fontId="15" fillId="0" borderId="11" xfId="36" applyFont="1" applyFill="1" applyBorder="1" applyAlignment="1">
      <alignment horizontal="centerContinuous" vertical="center"/>
    </xf>
    <xf numFmtId="41" fontId="15" fillId="0" borderId="0" xfId="35" applyNumberFormat="1" applyFont="1" applyFill="1" applyBorder="1" applyAlignment="1">
      <alignment horizontal="centerContinuous"/>
    </xf>
    <xf numFmtId="41" fontId="15" fillId="0" borderId="0" xfId="35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 horizontal="left" vertical="center" wrapText="1"/>
    </xf>
    <xf numFmtId="41" fontId="21" fillId="0" borderId="0" xfId="0" applyNumberFormat="1" applyFont="1" applyFill="1" applyAlignment="1">
      <alignment/>
    </xf>
    <xf numFmtId="49" fontId="15" fillId="0" borderId="11" xfId="0" applyNumberFormat="1" applyFont="1" applyFill="1" applyBorder="1" applyAlignment="1">
      <alignment/>
    </xf>
    <xf numFmtId="41" fontId="15" fillId="0" borderId="16" xfId="35" applyNumberFormat="1" applyFont="1" applyFill="1" applyBorder="1" applyAlignment="1">
      <alignment horizontal="centerContinuous"/>
    </xf>
    <xf numFmtId="41" fontId="15" fillId="0" borderId="16" xfId="35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41" fontId="3" fillId="0" borderId="17" xfId="34" applyNumberFormat="1" applyFont="1" applyBorder="1">
      <alignment/>
      <protection/>
    </xf>
    <xf numFmtId="41" fontId="15" fillId="0" borderId="16" xfId="0" applyNumberFormat="1" applyFont="1" applyFill="1" applyBorder="1" applyAlignment="1">
      <alignment/>
    </xf>
    <xf numFmtId="41" fontId="15" fillId="0" borderId="16" xfId="0" applyNumberFormat="1" applyFont="1" applyFill="1" applyBorder="1" applyAlignment="1">
      <alignment horizontal="right"/>
    </xf>
    <xf numFmtId="41" fontId="3" fillId="0" borderId="15" xfId="34" applyNumberFormat="1" applyFont="1" applyBorder="1">
      <alignment/>
      <protection/>
    </xf>
    <xf numFmtId="0" fontId="3" fillId="0" borderId="0" xfId="34" applyFont="1" applyBorder="1" applyAlignment="1">
      <alignment horizontal="center"/>
      <protection/>
    </xf>
    <xf numFmtId="182" fontId="3" fillId="0" borderId="0" xfId="34" applyNumberFormat="1" applyFont="1" applyBorder="1">
      <alignment/>
      <protection/>
    </xf>
    <xf numFmtId="182" fontId="3" fillId="0" borderId="16" xfId="34" applyNumberFormat="1" applyFont="1" applyBorder="1">
      <alignment/>
      <protection/>
    </xf>
    <xf numFmtId="2" fontId="11" fillId="0" borderId="0" xfId="34" applyNumberFormat="1" applyBorder="1">
      <alignment/>
      <protection/>
    </xf>
    <xf numFmtId="0" fontId="11" fillId="0" borderId="16" xfId="34" applyBorder="1">
      <alignment/>
      <protection/>
    </xf>
    <xf numFmtId="0" fontId="11" fillId="0" borderId="13" xfId="34" applyBorder="1" applyAlignment="1">
      <alignment horizontal="center"/>
      <protection/>
    </xf>
    <xf numFmtId="49" fontId="20" fillId="0" borderId="10" xfId="0" applyNumberFormat="1" applyFont="1" applyFill="1" applyBorder="1" applyAlignment="1">
      <alignment/>
    </xf>
    <xf numFmtId="41" fontId="11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>
      <alignment vertical="center"/>
    </xf>
    <xf numFmtId="41" fontId="21" fillId="0" borderId="0" xfId="36" applyNumberFormat="1" applyFont="1" applyFill="1" applyBorder="1" applyAlignment="1">
      <alignment vertical="center"/>
    </xf>
    <xf numFmtId="41" fontId="15" fillId="0" borderId="0" xfId="35" applyNumberFormat="1" applyFont="1" applyFill="1" applyBorder="1" applyAlignment="1">
      <alignment horizontal="right"/>
    </xf>
    <xf numFmtId="0" fontId="3" fillId="0" borderId="16" xfId="34" applyFont="1" applyBorder="1" applyAlignment="1">
      <alignment horizont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6" xfId="33"/>
    <cellStyle name="一般_表23 禦潮(海堤)設施損毀數量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9  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河川防洪受損情形－堤防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94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'表17'!#REF!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河川防洪受損情形－護岸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94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'表17'!#REF!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河川防洪受損情形－護岸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94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'表17'!#REF!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河川防洪設施受損情形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堤防</a:t>
            </a:r>
          </a:p>
        </c:rich>
      </c:tx>
      <c:layout>
        <c:manualLayout>
          <c:xMode val="factor"/>
          <c:yMode val="factor"/>
          <c:x val="-0.03675"/>
          <c:y val="0.0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23"/>
          <c:w val="0.6235"/>
          <c:h val="0.7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89B4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75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3CE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'圖'!$A$4:$A$8</c:f>
              <c:strCache/>
            </c:strRef>
          </c:cat>
          <c:val>
            <c:numRef>
              <c:f>'圖'!$B$4:$B$8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河川防洪設施受損情形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護岸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40375"/>
          <c:w val="0.65475"/>
          <c:h val="0.57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89B4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'圖'!$E$4:$E$7</c:f>
              <c:strCache/>
            </c:strRef>
          </c:cat>
          <c:val>
            <c:numRef>
              <c:f>'圖'!$F$4:$F$7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10 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河川防洪設施受損情形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堤防</a:t>
            </a:r>
          </a:p>
        </c:rich>
      </c:tx>
      <c:layout>
        <c:manualLayout>
          <c:xMode val="factor"/>
          <c:yMode val="factor"/>
          <c:x val="0.0295"/>
          <c:y val="0.00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22325"/>
          <c:w val="0.625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蘇迪勒颱風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82.11%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蓮花颱風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11.38%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杜鵑颱風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6.50%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Sheet1!$A$4:$A$6</c:f>
              <c:strCache/>
            </c:strRef>
          </c:cat>
          <c:val>
            <c:numRef>
              <c:f>Sheet1!$B$4:$B$6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11 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河川防洪設施受損情形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護岸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5"/>
          <c:y val="0.33925"/>
          <c:w val="0.73325"/>
          <c:h val="0.63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蘇迪勒颱風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90.61%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月豪雨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4.94%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杜鵑颱風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3.97%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月水患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0.48%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Sheet1!$D$4:$D$7</c:f>
              <c:strCache/>
            </c:strRef>
          </c:cat>
          <c:val>
            <c:numRef>
              <c:f>Sheet1!$E$4:$E$7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1" name="圖表 4"/>
        <xdr:cNvGraphicFramePr/>
      </xdr:nvGraphicFramePr>
      <xdr:xfrm>
        <a:off x="6534150" y="2190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2" name="圖表 5"/>
        <xdr:cNvGraphicFramePr/>
      </xdr:nvGraphicFramePr>
      <xdr:xfrm>
        <a:off x="6534150" y="21907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3" name="圖表 7"/>
        <xdr:cNvGraphicFramePr/>
      </xdr:nvGraphicFramePr>
      <xdr:xfrm>
        <a:off x="6534150" y="21907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0.38175</cdr:x>
      <cdr:y>0.12725</cdr:y>
    </cdr:from>
    <cdr:to>
      <cdr:x>0.6105</cdr:x>
      <cdr:y>0.20075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2057400" y="504825"/>
          <a:ext cx="1228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105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9</xdr:row>
      <xdr:rowOff>38100</xdr:rowOff>
    </xdr:from>
    <xdr:to>
      <xdr:col>7</xdr:col>
      <xdr:colOff>219075</xdr:colOff>
      <xdr:row>28</xdr:row>
      <xdr:rowOff>104775</xdr:rowOff>
    </xdr:to>
    <xdr:graphicFrame>
      <xdr:nvGraphicFramePr>
        <xdr:cNvPr id="1" name="圖表 4"/>
        <xdr:cNvGraphicFramePr/>
      </xdr:nvGraphicFramePr>
      <xdr:xfrm>
        <a:off x="609600" y="1924050"/>
        <a:ext cx="53911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714375</xdr:colOff>
      <xdr:row>29</xdr:row>
      <xdr:rowOff>9525</xdr:rowOff>
    </xdr:from>
    <xdr:to>
      <xdr:col>7</xdr:col>
      <xdr:colOff>161925</xdr:colOff>
      <xdr:row>45</xdr:row>
      <xdr:rowOff>57150</xdr:rowOff>
    </xdr:to>
    <xdr:grpSp>
      <xdr:nvGrpSpPr>
        <xdr:cNvPr id="2" name="群組 1"/>
        <xdr:cNvGrpSpPr>
          <a:grpSpLocks/>
        </xdr:cNvGrpSpPr>
      </xdr:nvGrpSpPr>
      <xdr:grpSpPr>
        <a:xfrm>
          <a:off x="714375" y="6076950"/>
          <a:ext cx="5229225" cy="3276600"/>
          <a:chOff x="640080" y="5867400"/>
          <a:chExt cx="3977640" cy="3238500"/>
        </a:xfrm>
        <a:solidFill>
          <a:srgbClr val="FFFFFF"/>
        </a:solidFill>
      </xdr:grpSpPr>
      <xdr:graphicFrame>
        <xdr:nvGraphicFramePr>
          <xdr:cNvPr id="3" name="圖表 1"/>
          <xdr:cNvGraphicFramePr/>
        </xdr:nvGraphicFramePr>
        <xdr:xfrm>
          <a:off x="640080" y="5867400"/>
          <a:ext cx="3977640" cy="32385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文字方塊 1"/>
          <xdr:cNvSpPr txBox="1">
            <a:spLocks noChangeArrowheads="1"/>
          </xdr:cNvSpPr>
        </xdr:nvSpPr>
        <xdr:spPr>
          <a:xfrm>
            <a:off x="2075014" y="6252782"/>
            <a:ext cx="1050097" cy="3659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105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0.38175</cdr:x>
      <cdr:y>0.12675</cdr:y>
    </cdr:from>
    <cdr:to>
      <cdr:x>0.6115</cdr:x>
      <cdr:y>0.1985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743075" y="50482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104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8</xdr:row>
      <xdr:rowOff>38100</xdr:rowOff>
    </xdr:from>
    <xdr:to>
      <xdr:col>6</xdr:col>
      <xdr:colOff>219075</xdr:colOff>
      <xdr:row>27</xdr:row>
      <xdr:rowOff>104775</xdr:rowOff>
    </xdr:to>
    <xdr:graphicFrame>
      <xdr:nvGraphicFramePr>
        <xdr:cNvPr id="1" name="圖表 4"/>
        <xdr:cNvGraphicFramePr/>
      </xdr:nvGraphicFramePr>
      <xdr:xfrm>
        <a:off x="609600" y="1714500"/>
        <a:ext cx="45720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714375</xdr:colOff>
      <xdr:row>28</xdr:row>
      <xdr:rowOff>9525</xdr:rowOff>
    </xdr:from>
    <xdr:to>
      <xdr:col>5</xdr:col>
      <xdr:colOff>485775</xdr:colOff>
      <xdr:row>44</xdr:row>
      <xdr:rowOff>85725</xdr:rowOff>
    </xdr:to>
    <xdr:graphicFrame>
      <xdr:nvGraphicFramePr>
        <xdr:cNvPr id="2" name="圖表 1"/>
        <xdr:cNvGraphicFramePr/>
      </xdr:nvGraphicFramePr>
      <xdr:xfrm>
        <a:off x="714375" y="5867400"/>
        <a:ext cx="40481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495300</xdr:colOff>
      <xdr:row>29</xdr:row>
      <xdr:rowOff>190500</xdr:rowOff>
    </xdr:from>
    <xdr:to>
      <xdr:col>3</xdr:col>
      <xdr:colOff>828675</xdr:colOff>
      <xdr:row>31</xdr:row>
      <xdr:rowOff>38100</xdr:rowOff>
    </xdr:to>
    <xdr:sp>
      <xdr:nvSpPr>
        <xdr:cNvPr id="3" name="文字方塊 1"/>
        <xdr:cNvSpPr txBox="1">
          <a:spLocks noChangeArrowheads="1"/>
        </xdr:cNvSpPr>
      </xdr:nvSpPr>
      <xdr:spPr>
        <a:xfrm>
          <a:off x="2305050" y="6238875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104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6.5"/>
  <cols>
    <col min="1" max="1" width="36.125" style="17" customWidth="1"/>
    <col min="2" max="2" width="14.125" style="17" customWidth="1"/>
    <col min="3" max="3" width="13.50390625" style="17" customWidth="1"/>
    <col min="4" max="4" width="10.875" style="17" customWidth="1"/>
    <col min="5" max="5" width="11.125" style="17" customWidth="1"/>
    <col min="6" max="6" width="13.25390625" style="15" bestFit="1" customWidth="1"/>
    <col min="7" max="16384" width="9.00390625" style="15" customWidth="1"/>
  </cols>
  <sheetData>
    <row r="1" spans="1:5" s="14" customFormat="1" ht="24.75" customHeight="1">
      <c r="A1" s="18" t="s">
        <v>95</v>
      </c>
      <c r="B1" s="27"/>
      <c r="C1" s="27"/>
      <c r="D1" s="27"/>
      <c r="E1" s="27"/>
    </row>
    <row r="2" spans="1:5" s="13" customFormat="1" ht="18.75" customHeight="1">
      <c r="A2" s="19" t="s">
        <v>96</v>
      </c>
      <c r="B2" s="28"/>
      <c r="C2" s="28"/>
      <c r="D2" s="28"/>
      <c r="E2" s="29"/>
    </row>
    <row r="3" spans="1:5" ht="16.5" customHeight="1">
      <c r="A3" s="34" t="s">
        <v>7</v>
      </c>
      <c r="B3" s="35" t="s">
        <v>15</v>
      </c>
      <c r="C3" s="36" t="s">
        <v>16</v>
      </c>
      <c r="D3" s="37" t="s">
        <v>17</v>
      </c>
      <c r="E3" s="38" t="s">
        <v>18</v>
      </c>
    </row>
    <row r="4" spans="1:5" ht="16.5" customHeight="1">
      <c r="A4" s="39" t="s">
        <v>8</v>
      </c>
      <c r="B4" s="40" t="s">
        <v>0</v>
      </c>
      <c r="C4" s="41" t="s">
        <v>1</v>
      </c>
      <c r="D4" s="42" t="s">
        <v>9</v>
      </c>
      <c r="E4" s="43" t="s">
        <v>10</v>
      </c>
    </row>
    <row r="5" spans="1:5" ht="9.75" customHeight="1" hidden="1">
      <c r="A5" s="44"/>
      <c r="B5" s="45"/>
      <c r="C5" s="45"/>
      <c r="D5" s="46"/>
      <c r="E5" s="46"/>
    </row>
    <row r="6" spans="1:5" s="16" customFormat="1" ht="19.5" customHeight="1" hidden="1">
      <c r="A6" s="47" t="s">
        <v>19</v>
      </c>
      <c r="B6" s="48">
        <v>9221</v>
      </c>
      <c r="C6" s="48">
        <v>13403</v>
      </c>
      <c r="D6" s="48">
        <v>0</v>
      </c>
      <c r="E6" s="49">
        <v>45</v>
      </c>
    </row>
    <row r="7" spans="1:5" s="16" customFormat="1" ht="8.25" customHeight="1">
      <c r="A7" s="47"/>
      <c r="B7" s="49"/>
      <c r="C7" s="49"/>
      <c r="D7" s="49"/>
      <c r="E7" s="49"/>
    </row>
    <row r="8" spans="1:5" s="16" customFormat="1" ht="19.5" customHeight="1" hidden="1">
      <c r="A8" s="47" t="s">
        <v>20</v>
      </c>
      <c r="B8" s="48">
        <v>7600</v>
      </c>
      <c r="C8" s="48">
        <v>14946</v>
      </c>
      <c r="D8" s="48">
        <v>3</v>
      </c>
      <c r="E8" s="49">
        <v>83</v>
      </c>
    </row>
    <row r="9" spans="1:5" s="16" customFormat="1" ht="19.5" customHeight="1">
      <c r="A9" s="47" t="s">
        <v>21</v>
      </c>
      <c r="B9" s="48">
        <v>32501</v>
      </c>
      <c r="C9" s="48">
        <v>48191</v>
      </c>
      <c r="D9" s="48">
        <v>2</v>
      </c>
      <c r="E9" s="49">
        <v>112</v>
      </c>
    </row>
    <row r="10" spans="1:5" s="16" customFormat="1" ht="19.5" customHeight="1">
      <c r="A10" s="47" t="s">
        <v>22</v>
      </c>
      <c r="B10" s="48">
        <v>67808</v>
      </c>
      <c r="C10" s="48">
        <v>92058</v>
      </c>
      <c r="D10" s="48">
        <v>9</v>
      </c>
      <c r="E10" s="49">
        <v>81</v>
      </c>
    </row>
    <row r="11" spans="1:5" s="16" customFormat="1" ht="19.5" customHeight="1">
      <c r="A11" s="47" t="s">
        <v>23</v>
      </c>
      <c r="B11" s="48">
        <v>11601</v>
      </c>
      <c r="C11" s="48">
        <v>13435</v>
      </c>
      <c r="D11" s="48">
        <v>9</v>
      </c>
      <c r="E11" s="48">
        <v>13</v>
      </c>
    </row>
    <row r="12" spans="1:5" s="16" customFormat="1" ht="19.5" customHeight="1">
      <c r="A12" s="47" t="s">
        <v>24</v>
      </c>
      <c r="B12" s="49">
        <v>3210</v>
      </c>
      <c r="C12" s="49">
        <v>12388</v>
      </c>
      <c r="D12" s="49">
        <v>0</v>
      </c>
      <c r="E12" s="49">
        <v>13</v>
      </c>
    </row>
    <row r="13" spans="1:5" s="16" customFormat="1" ht="9.75" customHeight="1">
      <c r="A13" s="47"/>
      <c r="B13" s="49"/>
      <c r="C13" s="49"/>
      <c r="D13" s="49"/>
      <c r="E13" s="49"/>
    </row>
    <row r="14" spans="1:5" ht="19.5" customHeight="1">
      <c r="A14" s="47" t="s">
        <v>25</v>
      </c>
      <c r="B14" s="48">
        <v>14709</v>
      </c>
      <c r="C14" s="48">
        <v>33611</v>
      </c>
      <c r="D14" s="48">
        <v>0</v>
      </c>
      <c r="E14" s="48">
        <v>67</v>
      </c>
    </row>
    <row r="15" spans="1:5" ht="19.5" customHeight="1">
      <c r="A15" s="47" t="s">
        <v>26</v>
      </c>
      <c r="B15" s="48">
        <v>11582</v>
      </c>
      <c r="C15" s="48">
        <v>22116</v>
      </c>
      <c r="D15" s="48">
        <v>2</v>
      </c>
      <c r="E15" s="48">
        <v>39</v>
      </c>
    </row>
    <row r="16" spans="1:5" ht="19.5" customHeight="1">
      <c r="A16" s="47" t="s">
        <v>27</v>
      </c>
      <c r="B16" s="48">
        <v>1602</v>
      </c>
      <c r="C16" s="48">
        <v>2104</v>
      </c>
      <c r="D16" s="48">
        <v>0</v>
      </c>
      <c r="E16" s="48">
        <v>10</v>
      </c>
    </row>
    <row r="17" spans="1:5" ht="19.5" customHeight="1">
      <c r="A17" s="47" t="s">
        <v>28</v>
      </c>
      <c r="B17" s="48">
        <v>615</v>
      </c>
      <c r="C17" s="48">
        <v>4780</v>
      </c>
      <c r="D17" s="48">
        <v>2</v>
      </c>
      <c r="E17" s="48">
        <v>21</v>
      </c>
    </row>
    <row r="18" spans="1:9" ht="19.5" customHeight="1">
      <c r="A18" s="47" t="s">
        <v>47</v>
      </c>
      <c r="B18" s="48">
        <v>3977</v>
      </c>
      <c r="C18" s="48">
        <v>5183</v>
      </c>
      <c r="D18" s="48">
        <v>0</v>
      </c>
      <c r="E18" s="48">
        <v>44</v>
      </c>
      <c r="F18" s="20"/>
      <c r="G18" s="20"/>
      <c r="H18" s="20"/>
      <c r="I18" s="20"/>
    </row>
    <row r="19" spans="1:9" ht="9.75" customHeight="1">
      <c r="A19" s="47"/>
      <c r="B19" s="48"/>
      <c r="C19" s="48"/>
      <c r="D19" s="48"/>
      <c r="E19" s="48"/>
      <c r="F19" s="20"/>
      <c r="G19" s="20"/>
      <c r="H19" s="20"/>
      <c r="I19" s="20"/>
    </row>
    <row r="20" spans="1:9" ht="19.5" customHeight="1">
      <c r="A20" s="47" t="s">
        <v>64</v>
      </c>
      <c r="B20" s="48">
        <f>B22+B23</f>
        <v>1755</v>
      </c>
      <c r="C20" s="48">
        <f>C22+C23</f>
        <v>8496.5</v>
      </c>
      <c r="D20" s="48">
        <f>D22+D23</f>
        <v>2</v>
      </c>
      <c r="E20" s="48">
        <f>E22+E23</f>
        <v>17</v>
      </c>
      <c r="F20" s="20"/>
      <c r="G20" s="20"/>
      <c r="H20" s="20"/>
      <c r="I20" s="20"/>
    </row>
    <row r="21" spans="1:5" ht="24.75" customHeight="1">
      <c r="A21" s="50"/>
      <c r="B21" s="51" t="s">
        <v>29</v>
      </c>
      <c r="C21" s="52"/>
      <c r="D21" s="52"/>
      <c r="E21" s="50"/>
    </row>
    <row r="22" spans="1:5" ht="36" customHeight="1">
      <c r="A22" s="51" t="s">
        <v>30</v>
      </c>
      <c r="B22" s="88">
        <v>1135</v>
      </c>
      <c r="C22" s="88">
        <v>3451</v>
      </c>
      <c r="D22" s="88">
        <v>0</v>
      </c>
      <c r="E22" s="88">
        <v>14</v>
      </c>
    </row>
    <row r="23" spans="1:5" ht="36" customHeight="1">
      <c r="A23" s="53" t="s">
        <v>31</v>
      </c>
      <c r="B23" s="89">
        <v>620</v>
      </c>
      <c r="C23" s="89">
        <v>5045.5</v>
      </c>
      <c r="D23" s="89">
        <v>2</v>
      </c>
      <c r="E23" s="89">
        <v>3</v>
      </c>
    </row>
    <row r="24" spans="1:5" ht="24.75" customHeight="1">
      <c r="A24" s="50"/>
      <c r="B24" s="51" t="s">
        <v>32</v>
      </c>
      <c r="C24" s="52"/>
      <c r="D24" s="52"/>
      <c r="E24" s="54"/>
    </row>
    <row r="25" spans="1:9" ht="19.5" customHeight="1">
      <c r="A25" s="55" t="s">
        <v>65</v>
      </c>
      <c r="B25" s="56">
        <f>SUM(B26:B27)</f>
        <v>250</v>
      </c>
      <c r="C25" s="56">
        <f>SUM(C26:C27)</f>
        <v>220</v>
      </c>
      <c r="D25" s="56">
        <f>SUM(D26:D27)</f>
        <v>0</v>
      </c>
      <c r="E25" s="56">
        <f>SUM(E26:E27)</f>
        <v>0</v>
      </c>
      <c r="F25" s="20"/>
      <c r="G25" s="20"/>
      <c r="H25" s="20"/>
      <c r="I25" s="20"/>
    </row>
    <row r="26" spans="1:5" ht="18.75" customHeight="1">
      <c r="A26" s="58" t="s">
        <v>66</v>
      </c>
      <c r="B26" s="54">
        <v>250</v>
      </c>
      <c r="C26" s="54">
        <v>220</v>
      </c>
      <c r="D26" s="54">
        <v>0</v>
      </c>
      <c r="E26" s="54">
        <v>0</v>
      </c>
    </row>
    <row r="27" spans="1:5" ht="8.25" customHeight="1">
      <c r="A27" s="57"/>
      <c r="B27" s="54"/>
      <c r="C27" s="54"/>
      <c r="D27" s="54"/>
      <c r="E27" s="54"/>
    </row>
    <row r="28" spans="1:5" ht="19.5" customHeight="1">
      <c r="A28" s="55" t="s">
        <v>33</v>
      </c>
      <c r="B28" s="56">
        <f>SUM(B29:B30)</f>
        <v>1505</v>
      </c>
      <c r="C28" s="56">
        <f>SUM(C29:C30)</f>
        <v>8276.5</v>
      </c>
      <c r="D28" s="56">
        <f>SUM(D29:D30)</f>
        <v>2</v>
      </c>
      <c r="E28" s="56">
        <f>SUM(E29:E30)</f>
        <v>17</v>
      </c>
    </row>
    <row r="29" spans="1:5" ht="19.5" customHeight="1">
      <c r="A29" s="58" t="s">
        <v>67</v>
      </c>
      <c r="B29" s="33">
        <v>1075</v>
      </c>
      <c r="C29" s="33">
        <v>7605.5</v>
      </c>
      <c r="D29" s="33">
        <v>0</v>
      </c>
      <c r="E29" s="33">
        <v>16</v>
      </c>
    </row>
    <row r="30" spans="1:5" ht="18.75" customHeight="1">
      <c r="A30" s="58" t="s">
        <v>48</v>
      </c>
      <c r="B30" s="54">
        <v>430</v>
      </c>
      <c r="C30" s="54">
        <v>671</v>
      </c>
      <c r="D30" s="54">
        <v>2</v>
      </c>
      <c r="E30" s="54">
        <v>1</v>
      </c>
    </row>
    <row r="31" spans="1:5" ht="24.75" customHeight="1">
      <c r="A31" s="59"/>
      <c r="B31" s="51" t="s">
        <v>34</v>
      </c>
      <c r="C31" s="60"/>
      <c r="D31" s="60"/>
      <c r="E31" s="60"/>
    </row>
    <row r="32" spans="1:5" ht="29.25" customHeight="1">
      <c r="A32" s="65" t="s">
        <v>35</v>
      </c>
      <c r="B32" s="61">
        <f>SUM(B33:B41)</f>
        <v>995</v>
      </c>
      <c r="C32" s="61">
        <f>SUM(C33:C41)</f>
        <v>3451</v>
      </c>
      <c r="D32" s="61">
        <f>SUM(D33:D41)</f>
        <v>0</v>
      </c>
      <c r="E32" s="61">
        <f>SUM(E33:E41)</f>
        <v>14</v>
      </c>
    </row>
    <row r="33" spans="1:5" ht="18.75" customHeight="1">
      <c r="A33" s="62" t="s">
        <v>36</v>
      </c>
      <c r="B33" s="63">
        <f>0+125</f>
        <v>125</v>
      </c>
      <c r="C33" s="64">
        <f>400+101</f>
        <v>501</v>
      </c>
      <c r="D33" s="54">
        <v>0</v>
      </c>
      <c r="E33" s="54">
        <v>0</v>
      </c>
    </row>
    <row r="34" spans="1:5" ht="18.75" customHeight="1">
      <c r="A34" s="62" t="s">
        <v>72</v>
      </c>
      <c r="B34" s="63">
        <v>50</v>
      </c>
      <c r="C34" s="64">
        <v>0</v>
      </c>
      <c r="D34" s="54">
        <v>0</v>
      </c>
      <c r="E34" s="54">
        <v>0</v>
      </c>
    </row>
    <row r="35" spans="1:5" ht="18.75" customHeight="1">
      <c r="A35" s="62" t="s">
        <v>68</v>
      </c>
      <c r="B35" s="63">
        <f>90+130</f>
        <v>220</v>
      </c>
      <c r="C35" s="64">
        <v>0</v>
      </c>
      <c r="D35" s="54">
        <v>0</v>
      </c>
      <c r="E35" s="54">
        <v>1</v>
      </c>
    </row>
    <row r="36" spans="1:5" ht="18.75" customHeight="1">
      <c r="A36" s="62" t="s">
        <v>69</v>
      </c>
      <c r="B36" s="63">
        <v>350</v>
      </c>
      <c r="C36" s="64">
        <f>70+150</f>
        <v>220</v>
      </c>
      <c r="D36" s="54">
        <v>0</v>
      </c>
      <c r="E36" s="54">
        <v>5</v>
      </c>
    </row>
    <row r="37" spans="1:5" ht="18.75" customHeight="1">
      <c r="A37" s="62" t="s">
        <v>70</v>
      </c>
      <c r="B37" s="63">
        <v>0</v>
      </c>
      <c r="C37" s="64">
        <v>1215</v>
      </c>
      <c r="D37" s="54">
        <v>0</v>
      </c>
      <c r="E37" s="54">
        <v>3</v>
      </c>
    </row>
    <row r="38" spans="1:5" ht="18.75" customHeight="1">
      <c r="A38" s="62" t="s">
        <v>71</v>
      </c>
      <c r="B38" s="63">
        <v>0</v>
      </c>
      <c r="C38" s="64">
        <v>60</v>
      </c>
      <c r="D38" s="54">
        <v>0</v>
      </c>
      <c r="E38" s="54">
        <v>1</v>
      </c>
    </row>
    <row r="39" spans="1:5" ht="18.75" customHeight="1">
      <c r="A39" s="62" t="s">
        <v>37</v>
      </c>
      <c r="B39" s="63">
        <v>250</v>
      </c>
      <c r="C39" s="64">
        <f>1135+220</f>
        <v>1355</v>
      </c>
      <c r="D39" s="54">
        <v>0</v>
      </c>
      <c r="E39" s="54">
        <v>4</v>
      </c>
    </row>
    <row r="40" spans="1:5" ht="18.75" customHeight="1">
      <c r="A40" s="62" t="s">
        <v>73</v>
      </c>
      <c r="B40" s="63">
        <v>0</v>
      </c>
      <c r="C40" s="64">
        <v>100</v>
      </c>
      <c r="D40" s="54">
        <v>0</v>
      </c>
      <c r="E40" s="54">
        <v>0</v>
      </c>
    </row>
    <row r="41" spans="1:5" ht="7.5" customHeight="1">
      <c r="A41" s="72"/>
      <c r="B41" s="77"/>
      <c r="C41" s="78"/>
      <c r="D41" s="77"/>
      <c r="E41" s="77"/>
    </row>
    <row r="42" spans="1:5" s="16" customFormat="1" ht="24.75" customHeight="1">
      <c r="A42" s="30"/>
      <c r="B42" s="31"/>
      <c r="C42" s="31"/>
      <c r="D42" s="31"/>
      <c r="E42" s="31"/>
    </row>
    <row r="43" ht="19.5" customHeight="1"/>
    <row r="44" spans="2:5" ht="19.5" customHeight="1">
      <c r="B44" s="87"/>
      <c r="C44" s="87"/>
      <c r="D44" s="87"/>
      <c r="E44" s="87"/>
    </row>
    <row r="45" spans="2:5" ht="19.5" customHeight="1">
      <c r="B45" s="87"/>
      <c r="C45" s="87"/>
      <c r="D45" s="87"/>
      <c r="E45" s="87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sheetProtection/>
  <printOptions/>
  <pageMargins left="0.7874015748031497" right="0.7874015748031497" top="0.7086614173228347" bottom="0.5905511811023623" header="0.1968503937007874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36.125" style="17" customWidth="1"/>
    <col min="2" max="2" width="14.125" style="17" customWidth="1"/>
    <col min="3" max="3" width="13.50390625" style="17" customWidth="1"/>
    <col min="4" max="4" width="10.875" style="17" customWidth="1"/>
    <col min="5" max="5" width="11.125" style="17" customWidth="1"/>
  </cols>
  <sheetData>
    <row r="1" spans="1:5" ht="21">
      <c r="A1" s="18" t="s">
        <v>97</v>
      </c>
      <c r="B1" s="27"/>
      <c r="C1" s="27"/>
      <c r="D1" s="27"/>
      <c r="E1" s="27"/>
    </row>
    <row r="2" spans="1:5" ht="22.5" customHeight="1">
      <c r="A2" s="19" t="s">
        <v>98</v>
      </c>
      <c r="B2" s="28"/>
      <c r="C2" s="28"/>
      <c r="D2" s="28"/>
      <c r="E2" s="29"/>
    </row>
    <row r="3" spans="1:5" ht="18.75" customHeight="1">
      <c r="A3" s="66" t="s">
        <v>7</v>
      </c>
      <c r="B3" s="35" t="s">
        <v>15</v>
      </c>
      <c r="C3" s="36" t="s">
        <v>16</v>
      </c>
      <c r="D3" s="37" t="s">
        <v>38</v>
      </c>
      <c r="E3" s="38" t="s">
        <v>39</v>
      </c>
    </row>
    <row r="4" spans="1:5" ht="22.5" customHeight="1">
      <c r="A4" s="67" t="s">
        <v>8</v>
      </c>
      <c r="B4" s="40" t="s">
        <v>0</v>
      </c>
      <c r="C4" s="41" t="s">
        <v>1</v>
      </c>
      <c r="D4" s="42" t="s">
        <v>9</v>
      </c>
      <c r="E4" s="43" t="s">
        <v>10</v>
      </c>
    </row>
    <row r="5" spans="1:5" ht="30" customHeight="1">
      <c r="A5" s="65" t="s">
        <v>40</v>
      </c>
      <c r="B5" s="61">
        <f>SUM(B6:B25)</f>
        <v>620</v>
      </c>
      <c r="C5" s="61">
        <f>SUM(C6:C25)</f>
        <v>4950.5</v>
      </c>
      <c r="D5" s="61">
        <f>SUM(D6:D25)</f>
        <v>2</v>
      </c>
      <c r="E5" s="61">
        <f>SUM(E6:E25)</f>
        <v>3</v>
      </c>
    </row>
    <row r="6" spans="1:5" ht="22.5" customHeight="1">
      <c r="A6" s="62" t="s">
        <v>75</v>
      </c>
      <c r="B6" s="90">
        <v>0</v>
      </c>
      <c r="C6" s="90">
        <v>65</v>
      </c>
      <c r="D6" s="90">
        <v>0</v>
      </c>
      <c r="E6" s="90">
        <v>0</v>
      </c>
    </row>
    <row r="7" spans="1:5" ht="22.5" customHeight="1">
      <c r="A7" s="62" t="s">
        <v>76</v>
      </c>
      <c r="B7" s="90">
        <v>0</v>
      </c>
      <c r="C7" s="90">
        <v>423</v>
      </c>
      <c r="D7" s="90">
        <v>0</v>
      </c>
      <c r="E7" s="90">
        <v>0</v>
      </c>
    </row>
    <row r="8" spans="1:5" ht="22.5" customHeight="1">
      <c r="A8" s="62" t="s">
        <v>77</v>
      </c>
      <c r="B8" s="90">
        <v>0</v>
      </c>
      <c r="C8" s="90">
        <v>777.5</v>
      </c>
      <c r="D8" s="90">
        <v>0</v>
      </c>
      <c r="E8" s="90">
        <v>0</v>
      </c>
    </row>
    <row r="9" spans="1:5" ht="22.5" customHeight="1">
      <c r="A9" s="62" t="s">
        <v>78</v>
      </c>
      <c r="B9" s="90">
        <v>0</v>
      </c>
      <c r="C9" s="90">
        <v>384</v>
      </c>
      <c r="D9" s="90">
        <v>0</v>
      </c>
      <c r="E9" s="90">
        <v>0</v>
      </c>
    </row>
    <row r="10" spans="1:5" ht="22.5" customHeight="1">
      <c r="A10" s="62" t="s">
        <v>79</v>
      </c>
      <c r="B10" s="90">
        <v>0</v>
      </c>
      <c r="C10" s="90">
        <v>28</v>
      </c>
      <c r="D10" s="90">
        <v>0</v>
      </c>
      <c r="E10" s="90">
        <v>0</v>
      </c>
    </row>
    <row r="11" spans="1:5" ht="22.5" customHeight="1">
      <c r="A11" s="62" t="s">
        <v>80</v>
      </c>
      <c r="B11" s="90">
        <v>0</v>
      </c>
      <c r="C11" s="90">
        <v>130</v>
      </c>
      <c r="D11" s="90">
        <v>0</v>
      </c>
      <c r="E11" s="90">
        <v>0</v>
      </c>
    </row>
    <row r="12" spans="1:5" ht="22.5" customHeight="1">
      <c r="A12" s="62" t="s">
        <v>81</v>
      </c>
      <c r="B12" s="90">
        <v>0</v>
      </c>
      <c r="C12" s="90">
        <v>320</v>
      </c>
      <c r="D12" s="90">
        <v>0</v>
      </c>
      <c r="E12" s="90">
        <v>2</v>
      </c>
    </row>
    <row r="13" spans="1:5" ht="22.5" customHeight="1">
      <c r="A13" s="62" t="s">
        <v>82</v>
      </c>
      <c r="B13" s="90">
        <v>0</v>
      </c>
      <c r="C13" s="90">
        <v>270</v>
      </c>
      <c r="D13" s="90">
        <v>0</v>
      </c>
      <c r="E13" s="90">
        <v>0</v>
      </c>
    </row>
    <row r="14" spans="1:5" ht="22.5" customHeight="1">
      <c r="A14" s="62" t="s">
        <v>83</v>
      </c>
      <c r="B14" s="90">
        <v>0</v>
      </c>
      <c r="C14" s="90">
        <v>550</v>
      </c>
      <c r="D14" s="90">
        <v>0</v>
      </c>
      <c r="E14" s="90">
        <v>0</v>
      </c>
    </row>
    <row r="15" spans="1:5" ht="22.5" customHeight="1">
      <c r="A15" s="62" t="s">
        <v>84</v>
      </c>
      <c r="B15" s="90">
        <v>0</v>
      </c>
      <c r="C15" s="90">
        <v>195</v>
      </c>
      <c r="D15" s="90">
        <v>0</v>
      </c>
      <c r="E15" s="90">
        <v>0</v>
      </c>
    </row>
    <row r="16" spans="1:5" ht="22.5" customHeight="1">
      <c r="A16" s="62" t="s">
        <v>85</v>
      </c>
      <c r="B16" s="90">
        <v>0</v>
      </c>
      <c r="C16" s="90">
        <v>212</v>
      </c>
      <c r="D16" s="90">
        <v>0</v>
      </c>
      <c r="E16" s="90">
        <v>0</v>
      </c>
    </row>
    <row r="17" spans="1:5" ht="22.5" customHeight="1">
      <c r="A17" s="62" t="s">
        <v>86</v>
      </c>
      <c r="B17" s="90">
        <v>0</v>
      </c>
      <c r="C17" s="90">
        <v>150</v>
      </c>
      <c r="D17" s="90">
        <v>0</v>
      </c>
      <c r="E17" s="90">
        <v>0</v>
      </c>
    </row>
    <row r="18" spans="1:5" ht="22.5" customHeight="1">
      <c r="A18" s="62" t="s">
        <v>87</v>
      </c>
      <c r="B18" s="90">
        <v>0</v>
      </c>
      <c r="C18" s="90">
        <v>850</v>
      </c>
      <c r="D18" s="90">
        <v>0</v>
      </c>
      <c r="E18" s="90">
        <v>0</v>
      </c>
    </row>
    <row r="19" spans="1:5" ht="22.5" customHeight="1">
      <c r="A19" s="62" t="s">
        <v>88</v>
      </c>
      <c r="B19" s="90">
        <v>150</v>
      </c>
      <c r="C19" s="90">
        <v>45</v>
      </c>
      <c r="D19" s="90">
        <v>0</v>
      </c>
      <c r="E19" s="90">
        <v>0</v>
      </c>
    </row>
    <row r="20" spans="1:5" ht="22.5" customHeight="1">
      <c r="A20" s="62" t="s">
        <v>89</v>
      </c>
      <c r="B20" s="90">
        <v>40</v>
      </c>
      <c r="C20" s="90">
        <v>0</v>
      </c>
      <c r="D20" s="90">
        <v>0</v>
      </c>
      <c r="E20" s="90">
        <v>0</v>
      </c>
    </row>
    <row r="21" spans="1:5" ht="22.5" customHeight="1">
      <c r="A21" s="86" t="s">
        <v>90</v>
      </c>
      <c r="B21" s="90">
        <v>0</v>
      </c>
      <c r="C21" s="90">
        <v>73</v>
      </c>
      <c r="D21" s="90">
        <v>2</v>
      </c>
      <c r="E21" s="90">
        <v>0</v>
      </c>
    </row>
    <row r="22" spans="1:5" ht="22.5" customHeight="1">
      <c r="A22" s="86" t="s">
        <v>91</v>
      </c>
      <c r="B22" s="90">
        <v>0</v>
      </c>
      <c r="C22" s="90">
        <v>58</v>
      </c>
      <c r="D22" s="90">
        <v>0</v>
      </c>
      <c r="E22" s="90">
        <v>0</v>
      </c>
    </row>
    <row r="23" spans="1:5" ht="22.5" customHeight="1">
      <c r="A23" s="86" t="s">
        <v>92</v>
      </c>
      <c r="B23" s="90">
        <v>300</v>
      </c>
      <c r="C23" s="90">
        <v>150</v>
      </c>
      <c r="D23" s="90">
        <v>0</v>
      </c>
      <c r="E23" s="90">
        <v>0</v>
      </c>
    </row>
    <row r="24" spans="1:5" ht="22.5" customHeight="1">
      <c r="A24" s="86" t="s">
        <v>93</v>
      </c>
      <c r="B24" s="90">
        <v>0</v>
      </c>
      <c r="C24" s="90">
        <v>270</v>
      </c>
      <c r="D24" s="90">
        <v>0</v>
      </c>
      <c r="E24" s="90">
        <v>0</v>
      </c>
    </row>
    <row r="25" spans="1:5" ht="22.5" customHeight="1">
      <c r="A25" s="86" t="s">
        <v>94</v>
      </c>
      <c r="B25" s="90">
        <v>130</v>
      </c>
      <c r="C25" s="90">
        <v>0</v>
      </c>
      <c r="D25" s="90">
        <v>0</v>
      </c>
      <c r="E25" s="90">
        <v>1</v>
      </c>
    </row>
    <row r="26" spans="1:5" ht="9" customHeight="1">
      <c r="A26" s="62"/>
      <c r="B26" s="68"/>
      <c r="C26" s="68"/>
      <c r="D26" s="69"/>
      <c r="E26" s="69"/>
    </row>
    <row r="27" spans="1:5" ht="38.25" customHeight="1">
      <c r="A27" s="70" t="s">
        <v>41</v>
      </c>
      <c r="B27" s="71">
        <f>SUM(B28:B29)</f>
        <v>140</v>
      </c>
      <c r="C27" s="71">
        <f>SUM(C28:C29)</f>
        <v>95</v>
      </c>
      <c r="D27" s="71">
        <f>SUM(D28:D29)</f>
        <v>0</v>
      </c>
      <c r="E27" s="71">
        <f>SUM(E28:E29)</f>
        <v>0</v>
      </c>
    </row>
    <row r="28" spans="1:5" ht="22.5" customHeight="1">
      <c r="A28" s="62" t="s">
        <v>63</v>
      </c>
      <c r="B28" s="68">
        <v>0</v>
      </c>
      <c r="C28" s="68">
        <v>75</v>
      </c>
      <c r="D28" s="69">
        <v>0</v>
      </c>
      <c r="E28" s="69">
        <v>0</v>
      </c>
    </row>
    <row r="29" spans="1:5" ht="22.5" customHeight="1">
      <c r="A29" s="72" t="s">
        <v>74</v>
      </c>
      <c r="B29" s="73">
        <f>0+140</f>
        <v>140</v>
      </c>
      <c r="C29" s="73">
        <v>20</v>
      </c>
      <c r="D29" s="74">
        <v>0</v>
      </c>
      <c r="E29" s="74">
        <v>0</v>
      </c>
    </row>
    <row r="30" spans="1:5" s="15" customFormat="1" ht="24" customHeight="1">
      <c r="A30" s="21" t="s">
        <v>11</v>
      </c>
      <c r="B30" s="32"/>
      <c r="C30" s="32"/>
      <c r="D30" s="32"/>
      <c r="E30" s="33"/>
    </row>
    <row r="31" spans="1:5" s="15" customFormat="1" ht="19.5" customHeight="1">
      <c r="A31" s="22" t="s">
        <v>14</v>
      </c>
      <c r="B31" s="32"/>
      <c r="C31" s="32"/>
      <c r="D31" s="32"/>
      <c r="E31" s="33"/>
    </row>
    <row r="32" ht="16.5">
      <c r="A32" s="23" t="s">
        <v>12</v>
      </c>
    </row>
  </sheetData>
  <sheetProtection/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9">
      <selection activeCell="L36" sqref="L36"/>
    </sheetView>
  </sheetViews>
  <sheetFormatPr defaultColWidth="9.00390625" defaultRowHeight="16.5"/>
  <cols>
    <col min="1" max="1" width="13.00390625" style="1" customWidth="1"/>
    <col min="2" max="2" width="10.75390625" style="1" bestFit="1" customWidth="1"/>
    <col min="3" max="3" width="10.75390625" style="1" customWidth="1"/>
    <col min="4" max="4" width="9.00390625" style="1" customWidth="1"/>
    <col min="5" max="5" width="12.625" style="1" customWidth="1"/>
    <col min="6" max="6" width="10.75390625" style="1" bestFit="1" customWidth="1"/>
    <col min="7" max="16384" width="9.00390625" style="1" customWidth="1"/>
  </cols>
  <sheetData>
    <row r="1" spans="1:6" ht="16.5">
      <c r="A1" s="91" t="s">
        <v>49</v>
      </c>
      <c r="B1" s="91"/>
      <c r="C1" s="80"/>
      <c r="D1" s="7"/>
      <c r="E1" s="91" t="s">
        <v>50</v>
      </c>
      <c r="F1" s="91"/>
    </row>
    <row r="2" spans="1:7" ht="16.5">
      <c r="A2" s="8" t="s">
        <v>54</v>
      </c>
      <c r="B2" s="9" t="s">
        <v>51</v>
      </c>
      <c r="C2" s="85" t="s">
        <v>62</v>
      </c>
      <c r="D2" s="7"/>
      <c r="E2" s="8" t="s">
        <v>54</v>
      </c>
      <c r="F2" s="9" t="s">
        <v>52</v>
      </c>
      <c r="G2" s="85" t="s">
        <v>61</v>
      </c>
    </row>
    <row r="3" spans="1:7" ht="16.5">
      <c r="A3" s="10" t="s">
        <v>53</v>
      </c>
      <c r="B3" s="11">
        <f>SUM(B4:B8)</f>
        <v>3977</v>
      </c>
      <c r="C3" s="81">
        <f aca="true" t="shared" si="0" ref="C3:C8">B3/$B$3*100</f>
        <v>100</v>
      </c>
      <c r="D3" s="7"/>
      <c r="E3" s="10" t="s">
        <v>53</v>
      </c>
      <c r="F3" s="12">
        <f>SUM(F4:F8)</f>
        <v>5183</v>
      </c>
      <c r="G3" s="83">
        <f>F3/$F$3*100</f>
        <v>100</v>
      </c>
    </row>
    <row r="4" spans="1:10" ht="16.5">
      <c r="A4" s="5" t="s">
        <v>55</v>
      </c>
      <c r="B4" s="11">
        <v>2650</v>
      </c>
      <c r="C4" s="81">
        <f t="shared" si="0"/>
        <v>66.6331405582097</v>
      </c>
      <c r="D4" s="7"/>
      <c r="E4" s="5" t="s">
        <v>55</v>
      </c>
      <c r="F4" s="24">
        <v>3651</v>
      </c>
      <c r="G4" s="83">
        <f>F4/$F$3*100</f>
        <v>70.44182905653096</v>
      </c>
      <c r="I4" s="2"/>
      <c r="J4" s="3"/>
    </row>
    <row r="5" spans="1:10" ht="16.5">
      <c r="A5" s="5" t="s">
        <v>59</v>
      </c>
      <c r="B5" s="11">
        <v>600</v>
      </c>
      <c r="C5" s="81">
        <f t="shared" si="0"/>
        <v>15.086748805632386</v>
      </c>
      <c r="D5" s="7"/>
      <c r="E5" s="5" t="s">
        <v>60</v>
      </c>
      <c r="F5" s="3">
        <v>620</v>
      </c>
      <c r="G5" s="83">
        <f>F5/$F$3*100</f>
        <v>11.962184063283813</v>
      </c>
      <c r="I5" s="2"/>
      <c r="J5" s="3"/>
    </row>
    <row r="6" spans="1:8" ht="16.5">
      <c r="A6" s="5" t="s">
        <v>56</v>
      </c>
      <c r="B6" s="12">
        <v>441</v>
      </c>
      <c r="C6" s="81">
        <f t="shared" si="0"/>
        <v>11.088760372139804</v>
      </c>
      <c r="D6" s="7"/>
      <c r="E6" s="5" t="s">
        <v>59</v>
      </c>
      <c r="F6" s="3">
        <v>500</v>
      </c>
      <c r="G6" s="83">
        <f>F6/$F$3*100</f>
        <v>9.646922631680493</v>
      </c>
      <c r="H6" s="2"/>
    </row>
    <row r="7" spans="1:7" ht="16.5">
      <c r="A7" s="5" t="s">
        <v>57</v>
      </c>
      <c r="B7" s="12">
        <v>156</v>
      </c>
      <c r="C7" s="81">
        <f t="shared" si="0"/>
        <v>3.9225546894644205</v>
      </c>
      <c r="D7" s="7"/>
      <c r="E7" s="5" t="s">
        <v>56</v>
      </c>
      <c r="F7" s="24">
        <v>412</v>
      </c>
      <c r="G7" s="83">
        <f>F7/$F$3*100</f>
        <v>7.949064248504727</v>
      </c>
    </row>
    <row r="8" spans="1:7" ht="16.5">
      <c r="A8" s="6" t="s">
        <v>58</v>
      </c>
      <c r="B8" s="79">
        <v>130</v>
      </c>
      <c r="C8" s="82">
        <f t="shared" si="0"/>
        <v>3.2687955745536836</v>
      </c>
      <c r="D8" s="7"/>
      <c r="E8" s="6"/>
      <c r="F8" s="26"/>
      <c r="G8" s="84"/>
    </row>
    <row r="9" spans="1:6" ht="16.5">
      <c r="A9" s="2"/>
      <c r="B9" s="12"/>
      <c r="C9" s="12"/>
      <c r="D9" s="7"/>
      <c r="E9" s="2"/>
      <c r="F9" s="3"/>
    </row>
    <row r="10" spans="1:6" ht="16.5">
      <c r="A10" s="2"/>
      <c r="B10" s="12"/>
      <c r="C10" s="12"/>
      <c r="D10" s="7"/>
      <c r="E10" s="2"/>
      <c r="F10" s="3"/>
    </row>
    <row r="11" spans="1:6" ht="16.5">
      <c r="A11" s="2"/>
      <c r="B11" s="12"/>
      <c r="C11" s="12"/>
      <c r="D11" s="7"/>
      <c r="E11" s="2"/>
      <c r="F11" s="3"/>
    </row>
    <row r="12" spans="1:6" ht="16.5">
      <c r="A12" s="2"/>
      <c r="B12" s="12"/>
      <c r="C12" s="12"/>
      <c r="D12" s="7"/>
      <c r="E12" s="2"/>
      <c r="F12" s="3"/>
    </row>
    <row r="13" spans="1:6" ht="16.5">
      <c r="A13" s="2"/>
      <c r="B13" s="12"/>
      <c r="C13" s="12"/>
      <c r="D13" s="7"/>
      <c r="E13" s="2"/>
      <c r="F13" s="3"/>
    </row>
    <row r="14" spans="1:6" ht="16.5">
      <c r="A14" s="2"/>
      <c r="B14" s="12"/>
      <c r="C14" s="12"/>
      <c r="D14" s="7"/>
      <c r="E14" s="2"/>
      <c r="F14" s="3"/>
    </row>
    <row r="15" spans="1:6" ht="16.5">
      <c r="A15" s="2"/>
      <c r="B15" s="25"/>
      <c r="C15" s="25"/>
      <c r="E15" s="2"/>
      <c r="F15" s="4"/>
    </row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spans="1:4" ht="16.5">
      <c r="A43"/>
      <c r="B43"/>
      <c r="C43"/>
      <c r="D43"/>
    </row>
    <row r="44" spans="1:4" ht="16.5">
      <c r="A44"/>
      <c r="B44"/>
      <c r="C44"/>
      <c r="D44"/>
    </row>
    <row r="45" spans="1:4" ht="16.5">
      <c r="A45"/>
      <c r="B45"/>
      <c r="C45"/>
      <c r="D45"/>
    </row>
    <row r="46" spans="1:4" ht="16.5">
      <c r="A46"/>
      <c r="B46"/>
      <c r="C46"/>
      <c r="D46"/>
    </row>
    <row r="47" spans="1:4" ht="16.5">
      <c r="A47"/>
      <c r="B47"/>
      <c r="C47"/>
      <c r="D47"/>
    </row>
    <row r="48" spans="1:4" ht="16.5">
      <c r="A48"/>
      <c r="B48"/>
      <c r="C48"/>
      <c r="D48"/>
    </row>
    <row r="49" spans="1:4" ht="16.5">
      <c r="A49"/>
      <c r="B49"/>
      <c r="C49"/>
      <c r="D49"/>
    </row>
    <row r="50" spans="1:4" ht="16.5">
      <c r="A50"/>
      <c r="B50"/>
      <c r="C50"/>
      <c r="D50"/>
    </row>
    <row r="51" spans="1:4" ht="16.5">
      <c r="A51"/>
      <c r="B51"/>
      <c r="C51"/>
      <c r="D51"/>
    </row>
    <row r="52" spans="1:4" ht="16.5">
      <c r="A52"/>
      <c r="B52"/>
      <c r="C52"/>
      <c r="D52"/>
    </row>
    <row r="53" spans="1:4" ht="16.5">
      <c r="A53"/>
      <c r="B53"/>
      <c r="C53"/>
      <c r="D53"/>
    </row>
  </sheetData>
  <sheetProtection/>
  <mergeCells count="2">
    <mergeCell ref="A1:B1"/>
    <mergeCell ref="E1:F1"/>
  </mergeCells>
  <printOptions/>
  <pageMargins left="1.26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J20" sqref="J20"/>
    </sheetView>
  </sheetViews>
  <sheetFormatPr defaultColWidth="9.00390625" defaultRowHeight="16.5"/>
  <cols>
    <col min="1" max="1" width="13.00390625" style="1" customWidth="1"/>
    <col min="2" max="2" width="10.75390625" style="1" bestFit="1" customWidth="1"/>
    <col min="3" max="3" width="9.00390625" style="1" customWidth="1"/>
    <col min="4" max="4" width="12.625" style="1" customWidth="1"/>
    <col min="5" max="5" width="10.75390625" style="1" bestFit="1" customWidth="1"/>
    <col min="6" max="16384" width="9.00390625" style="1" customWidth="1"/>
  </cols>
  <sheetData>
    <row r="1" spans="1:5" ht="16.5">
      <c r="A1" s="91" t="s">
        <v>3</v>
      </c>
      <c r="B1" s="91"/>
      <c r="C1" s="7"/>
      <c r="D1" s="91" t="s">
        <v>2</v>
      </c>
      <c r="E1" s="91"/>
    </row>
    <row r="2" spans="1:5" ht="16.5">
      <c r="A2" s="8" t="s">
        <v>42</v>
      </c>
      <c r="B2" s="9" t="s">
        <v>4</v>
      </c>
      <c r="C2" s="7"/>
      <c r="D2" s="8" t="s">
        <v>42</v>
      </c>
      <c r="E2" s="9" t="s">
        <v>5</v>
      </c>
    </row>
    <row r="3" spans="1:5" ht="16.5">
      <c r="A3" s="10" t="s">
        <v>6</v>
      </c>
      <c r="B3" s="11">
        <f>SUM(B4:B6)</f>
        <v>615</v>
      </c>
      <c r="C3" s="7"/>
      <c r="D3" s="10" t="s">
        <v>6</v>
      </c>
      <c r="E3" s="12">
        <f>SUM(E4:E7)</f>
        <v>4780</v>
      </c>
    </row>
    <row r="4" spans="1:9" ht="16.5">
      <c r="A4" s="5" t="s">
        <v>44</v>
      </c>
      <c r="B4" s="11">
        <v>505</v>
      </c>
      <c r="C4" s="7"/>
      <c r="D4" s="5" t="s">
        <v>44</v>
      </c>
      <c r="E4" s="24">
        <v>4331</v>
      </c>
      <c r="H4" s="2"/>
      <c r="I4" s="3"/>
    </row>
    <row r="5" spans="1:7" ht="16.5">
      <c r="A5" s="5" t="s">
        <v>43</v>
      </c>
      <c r="B5" s="12">
        <v>70</v>
      </c>
      <c r="C5" s="7"/>
      <c r="D5" s="5" t="s">
        <v>13</v>
      </c>
      <c r="E5" s="3">
        <v>236</v>
      </c>
      <c r="G5" s="2"/>
    </row>
    <row r="6" spans="1:5" ht="16.5">
      <c r="A6" s="5" t="s">
        <v>45</v>
      </c>
      <c r="B6" s="12">
        <v>40</v>
      </c>
      <c r="C6" s="7"/>
      <c r="D6" s="5" t="s">
        <v>45</v>
      </c>
      <c r="E6" s="24">
        <v>190</v>
      </c>
    </row>
    <row r="7" spans="1:5" ht="16.5">
      <c r="A7" s="75"/>
      <c r="B7" s="76"/>
      <c r="C7" s="7"/>
      <c r="D7" s="6" t="s">
        <v>46</v>
      </c>
      <c r="E7" s="26">
        <v>23</v>
      </c>
    </row>
    <row r="8" spans="1:5" ht="16.5">
      <c r="A8" s="2"/>
      <c r="B8" s="12"/>
      <c r="C8" s="7"/>
      <c r="D8" s="2"/>
      <c r="E8" s="3"/>
    </row>
    <row r="9" spans="1:5" ht="16.5">
      <c r="A9" s="2"/>
      <c r="B9" s="12"/>
      <c r="C9" s="7"/>
      <c r="D9" s="2"/>
      <c r="E9" s="3"/>
    </row>
    <row r="10" spans="1:5" ht="16.5">
      <c r="A10" s="2"/>
      <c r="B10" s="12"/>
      <c r="C10" s="7"/>
      <c r="D10" s="2"/>
      <c r="E10" s="3"/>
    </row>
    <row r="11" spans="1:5" ht="16.5">
      <c r="A11" s="2"/>
      <c r="B11" s="12"/>
      <c r="C11" s="7"/>
      <c r="D11" s="2"/>
      <c r="E11" s="3"/>
    </row>
    <row r="12" spans="1:5" ht="16.5">
      <c r="A12" s="2"/>
      <c r="B12" s="12"/>
      <c r="C12" s="7"/>
      <c r="D12" s="2"/>
      <c r="E12" s="3"/>
    </row>
    <row r="13" spans="1:5" ht="16.5">
      <c r="A13" s="2"/>
      <c r="B13" s="12"/>
      <c r="C13" s="7"/>
      <c r="D13" s="2"/>
      <c r="E13" s="3"/>
    </row>
    <row r="14" spans="1:5" ht="16.5">
      <c r="A14" s="2"/>
      <c r="B14" s="25"/>
      <c r="D14" s="2"/>
      <c r="E14" s="4"/>
    </row>
    <row r="42" spans="1:3" ht="16.5">
      <c r="A42"/>
      <c r="B42"/>
      <c r="C42"/>
    </row>
    <row r="43" spans="1:3" ht="16.5">
      <c r="A43"/>
      <c r="B43"/>
      <c r="C43"/>
    </row>
    <row r="44" spans="1:3" ht="16.5">
      <c r="A44"/>
      <c r="B44"/>
      <c r="C44"/>
    </row>
    <row r="45" spans="1:3" ht="16.5">
      <c r="A45"/>
      <c r="B45"/>
      <c r="C45"/>
    </row>
    <row r="46" spans="1:3" ht="16.5">
      <c r="A46"/>
      <c r="B46"/>
      <c r="C46"/>
    </row>
    <row r="47" spans="1:3" ht="16.5">
      <c r="A47"/>
      <c r="B47"/>
      <c r="C47"/>
    </row>
    <row r="48" spans="1:3" ht="16.5">
      <c r="A48"/>
      <c r="B48"/>
      <c r="C48"/>
    </row>
    <row r="49" spans="1:3" ht="16.5">
      <c r="A49"/>
      <c r="B49"/>
      <c r="C49"/>
    </row>
    <row r="50" spans="1:3" ht="16.5">
      <c r="A50"/>
      <c r="B50"/>
      <c r="C50"/>
    </row>
    <row r="51" spans="1:3" ht="16.5">
      <c r="A51"/>
      <c r="B51"/>
      <c r="C51"/>
    </row>
    <row r="52" spans="1:3" ht="16.5">
      <c r="A52"/>
      <c r="B52"/>
      <c r="C52"/>
    </row>
  </sheetData>
  <sheetProtection/>
  <mergeCells count="2">
    <mergeCell ref="A1:B1"/>
    <mergeCell ref="D1:E1"/>
  </mergeCells>
  <printOptions/>
  <pageMargins left="1.26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表22 河川防洪設施損毀數量＼22 Statistics in Damages Works for River Flood Control（2007）</dc:title>
  <dc:subject>表22 河川防洪設施損毀數量＼22 Statistics in Damages Works for River Flood Control（2007）</dc:subject>
  <dc:creator>經濟部水利署</dc:creator>
  <cp:keywords>表22 河川防洪設施損毀數量＼22 Statistics in Damages Works for River Flood Control（2007）</cp:keywords>
  <dc:description>表22 河川防洪設施損毀數量＼22 Statistics in Damages Works for River Flood Control（2007）</dc:description>
  <cp:lastModifiedBy>胡開祥</cp:lastModifiedBy>
  <cp:lastPrinted>2018-07-31T09:00:17Z</cp:lastPrinted>
  <dcterms:created xsi:type="dcterms:W3CDTF">1999-08-21T01:54:09Z</dcterms:created>
  <dcterms:modified xsi:type="dcterms:W3CDTF">2018-07-31T09:00:45Z</dcterms:modified>
  <cp:category>I6Z</cp:category>
  <cp:version/>
  <cp:contentType/>
  <cp:contentStatus/>
</cp:coreProperties>
</file>