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5360" windowHeight="8085" tabRatio="603" activeTab="0"/>
  </bookViews>
  <sheets>
    <sheet name="現有" sheetId="1" r:id="rId1"/>
    <sheet name="新北" sheetId="2" r:id="rId2"/>
    <sheet name="台北" sheetId="3" r:id="rId3"/>
    <sheet name="桃園" sheetId="4" r:id="rId4"/>
    <sheet name="台中" sheetId="5" r:id="rId5"/>
    <sheet name="台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4">'台中'!$A$1:$F$36</definedName>
    <definedName name="_xlnm.Print_Area" localSheetId="2">'台北'!$A$1:$F$30</definedName>
    <definedName name="_xlnm.Print_Area" localSheetId="15">'台東'!$A$1:$F$66</definedName>
    <definedName name="_xlnm.Print_Area" localSheetId="5">'台南'!$A$1:$F$34</definedName>
    <definedName name="_xlnm.Print_Area" localSheetId="18">'竹市'!$A$1:$F$30</definedName>
    <definedName name="_xlnm.Print_Area" localSheetId="7">'宜蘭'!$A$1:$F$54</definedName>
    <definedName name="_xlnm.Print_Area" localSheetId="16">'花蓮'!$A$1:$F$48</definedName>
    <definedName name="_xlnm.Print_Area" localSheetId="11">'南投'!$A$1:$F$31</definedName>
    <definedName name="_xlnm.Print_Area" localSheetId="14">'屏東'!$A$1:$F$56</definedName>
    <definedName name="_xlnm.Print_Area" localSheetId="9">'苗栗'!$A$1:$F$40</definedName>
    <definedName name="_xlnm.Print_Area" localSheetId="3">'桃園'!$A$1:$F$47</definedName>
    <definedName name="_xlnm.Print_Area" localSheetId="6">'高雄'!$A$1:$F$32</definedName>
    <definedName name="_xlnm.Print_Area" localSheetId="17">'基市'!$A$1:$F$30</definedName>
    <definedName name="_xlnm.Print_Area" localSheetId="0">'現有'!$A$1:$G$51</definedName>
    <definedName name="_xlnm.Print_Area" localSheetId="12">'雲林'!$A$1:$F$35</definedName>
    <definedName name="_xlnm.Print_Area" localSheetId="1">'新北'!$A$1:$F$56</definedName>
    <definedName name="_xlnm.Print_Area" localSheetId="8">'新竹'!$A$1:$F$36</definedName>
    <definedName name="_xlnm.Print_Area" localSheetId="19">'嘉市'!$A$1:$F$31</definedName>
    <definedName name="_xlnm.Print_Area" localSheetId="13">'嘉義'!$A$1:$F$33</definedName>
    <definedName name="_xlnm.Print_Area" localSheetId="10">'彰化'!$A$1:$F$31</definedName>
  </definedNames>
  <calcPr fullCalcOnLoad="1"/>
</workbook>
</file>

<file path=xl/sharedStrings.xml><?xml version="1.0" encoding="utf-8"?>
<sst xmlns="http://schemas.openxmlformats.org/spreadsheetml/2006/main" count="1451" uniqueCount="289">
  <si>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</si>
  <si>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</si>
  <si>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</si>
  <si>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</si>
  <si>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</si>
  <si>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</si>
  <si>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</si>
  <si>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</si>
  <si>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</si>
  <si>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</si>
  <si>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</si>
  <si>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</si>
  <si>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</si>
  <si>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</si>
  <si>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</si>
  <si>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</si>
  <si>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</si>
  <si>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</si>
  <si>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</si>
  <si>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</si>
  <si>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</si>
  <si>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</si>
  <si>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</si>
  <si>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</si>
  <si>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</si>
  <si>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</si>
  <si>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</si>
  <si>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</si>
  <si>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</si>
  <si>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</si>
  <si>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</si>
  <si>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</si>
  <si>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</si>
  <si>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</si>
  <si>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</si>
  <si>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</si>
  <si>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</si>
  <si>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</si>
  <si>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</si>
  <si>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</si>
  <si>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</si>
  <si>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</si>
  <si>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</si>
  <si>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</si>
  <si>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</si>
  <si>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</si>
  <si>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</si>
  <si>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</si>
  <si>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</si>
  <si>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</si>
  <si>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</si>
  <si>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</si>
  <si>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</si>
  <si>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</si>
  <si>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</si>
  <si>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</si>
  <si>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</si>
  <si>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</si>
  <si>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</si>
  <si>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</si>
  <si>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</si>
  <si>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</si>
  <si>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</si>
  <si>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</si>
  <si>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</si>
  <si>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</si>
  <si>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</si>
  <si>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</si>
  <si>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</si>
  <si>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</si>
  <si>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</si>
  <si>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</si>
  <si>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</si>
  <si>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</si>
  <si>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</si>
  <si>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</si>
  <si>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</si>
  <si>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</si>
  <si>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</si>
  <si>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</si>
  <si>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</si>
  <si>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</si>
  <si>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</si>
  <si>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</si>
  <si>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</si>
  <si>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</si>
  <si>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</si>
  <si>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</si>
  <si>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</si>
  <si>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</si>
  <si>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</si>
  <si>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</si>
  <si>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</si>
  <si>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</si>
  <si>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</si>
  <si>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</si>
  <si>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</si>
  <si>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</si>
  <si>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</si>
  <si>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</si>
  <si>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</si>
  <si>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</si>
  <si>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</si>
  <si>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</si>
  <si>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</si>
  <si>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</si>
  <si>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</si>
  <si>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</si>
  <si>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</si>
  <si>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</si>
  <si>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</si>
  <si>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</si>
  <si>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</si>
  <si>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</si>
  <si>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</si>
  <si>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</si>
  <si>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</si>
  <si>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</si>
  <si>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</si>
  <si>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</si>
  <si>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</si>
  <si>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</si>
  <si>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</si>
  <si>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</si>
  <si>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</si>
  <si>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</si>
  <si>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</si>
  <si>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</si>
  <si>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</si>
  <si>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</si>
  <si>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</si>
  <si>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</si>
  <si>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</si>
  <si>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</si>
  <si>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</si>
  <si>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</si>
  <si>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</si>
  <si>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</si>
  <si>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</si>
  <si>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</si>
  <si>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</si>
  <si>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</si>
  <si>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</si>
  <si>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</si>
  <si>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</si>
  <si>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</si>
  <si>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</si>
  <si>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</si>
  <si>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</si>
  <si>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</si>
  <si>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</si>
  <si>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</si>
  <si>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</si>
  <si>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</si>
  <si>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</si>
  <si>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</si>
  <si>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</si>
  <si>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</si>
  <si>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</si>
  <si>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</si>
  <si>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</si>
  <si>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</si>
  <si>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</si>
  <si>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</si>
  <si>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</si>
  <si>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</si>
  <si>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</si>
  <si>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</si>
  <si>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</si>
  <si>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</si>
  <si>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</si>
  <si>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</si>
  <si>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</si>
  <si>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</si>
  <si>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</si>
  <si>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</si>
  <si>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</si>
  <si>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</si>
  <si>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</si>
  <si>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</si>
  <si>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</si>
  <si>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</si>
  <si>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</si>
  <si>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</si>
  <si>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</si>
  <si>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</si>
  <si>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</si>
  <si>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</si>
  <si>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</si>
  <si>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</si>
  <si>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</si>
  <si>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</si>
  <si>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</si>
  <si>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</si>
  <si>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</si>
  <si>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</si>
  <si>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</si>
  <si>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</si>
  <si>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</si>
  <si>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</si>
  <si>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</si>
  <si>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</si>
  <si>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</si>
  <si>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</si>
  <si>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</si>
  <si>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</si>
  <si>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</si>
  <si>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</si>
  <si>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</si>
  <si>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</si>
  <si>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</si>
  <si>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</si>
  <si>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</si>
  <si>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</si>
  <si>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</si>
  <si>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</si>
  <si>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</si>
  <si>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</si>
  <si>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</si>
  <si>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</si>
  <si>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</si>
  <si>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</si>
  <si>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</si>
  <si>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</si>
  <si>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</si>
  <si>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</si>
  <si>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</si>
  <si>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紅水仙溪</t>
  </si>
  <si>
    <t>林子溪</t>
  </si>
  <si>
    <t>表24之6、屏東縣現有河川防洪設施(續)</t>
  </si>
  <si>
    <t>®</t>
  </si>
  <si>
    <t>水   門</t>
  </si>
  <si>
    <t xml:space="preserve"> 　　　  係南澳溪支流，其工程設施併入南澳溪統計。</t>
  </si>
  <si>
    <t>臺北市</t>
  </si>
  <si>
    <t>桃園市</t>
  </si>
  <si>
    <t>表13之6、桃園市現有河川防洪設施(續)</t>
  </si>
  <si>
    <t xml:space="preserve"> 　　　2.本年度部份資料經重新查證後統計。</t>
  </si>
  <si>
    <t>直轄市管河川小計</t>
  </si>
  <si>
    <t>直轄市管河川小計</t>
  </si>
  <si>
    <t>表12之5、桃園市現有河川防洪設施(續)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</si>
  <si>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</si>
  <si>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</si>
  <si>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</si>
  <si>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</si>
  <si>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</si>
  <si>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</si>
  <si>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</si>
  <si>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</si>
  <si>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</si>
  <si>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底</t>
    </r>
  </si>
  <si>
    <r>
      <rPr>
        <sz val="12"/>
        <rFont val="標楷體"/>
        <family val="4"/>
      </rPr>
      <t>幹流長度</t>
    </r>
  </si>
  <si>
    <r>
      <rPr>
        <sz val="12"/>
        <rFont val="標楷體"/>
        <family val="4"/>
      </rPr>
      <t>堤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防</t>
    </r>
  </si>
  <si>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岸</t>
    </r>
  </si>
  <si>
    <r>
      <rPr>
        <sz val="12"/>
        <rFont val="標楷體"/>
        <family val="4"/>
      </rPr>
      <t>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門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</si>
  <si>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</si>
  <si>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t>(</t>
    </r>
    <r>
      <rPr>
        <sz val="12"/>
        <rFont val="標楷體"/>
        <family val="4"/>
      </rPr>
      <t>公里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</si>
  <si>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</si>
  <si>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</si>
  <si>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</si>
  <si>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</si>
  <si>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</si>
  <si>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</si>
  <si>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</si>
  <si>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、桃園市現有河川防洪設施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</si>
  <si>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、臺中市現有河川防洪設施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</si>
  <si>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</si>
  <si>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、高雄市現有河川防洪設施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</si>
  <si>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、新竹縣現有河川防洪設施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</si>
  <si>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、苗栗縣現有河川防洪設施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</si>
  <si>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、彰化縣現有河川防洪設施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</si>
  <si>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、南投縣現有河川防洪設施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</si>
  <si>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、雲林縣現有河川防洪設施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</si>
  <si>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、嘉義縣現有河川防洪設施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</si>
  <si>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</si>
  <si>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</si>
  <si>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</si>
  <si>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、花蓮縣現有河川防洪設施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</si>
  <si>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、基隆市現有河川防洪設施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</si>
  <si>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、新竹市現有河川防洪設施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</si>
  <si>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、嘉義市現有河川防洪設施</t>
    </r>
  </si>
  <si>
    <r>
      <t xml:space="preserve"> </t>
    </r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年水門為制水門。</t>
    </r>
  </si>
  <si>
    <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經宜蘭縣政府查證其他河川中北門溪、武營溪、林美溪、湯圓溪係得子口溪支流，其工程設施併入得子口溪統計；大灣溪</t>
    </r>
  </si>
  <si>
    <r>
      <t xml:space="preserve">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2.100</t>
    </r>
    <r>
      <rPr>
        <sz val="12"/>
        <rFont val="標楷體"/>
        <family val="4"/>
      </rPr>
      <t>年水門為制水門。</t>
    </r>
  </si>
  <si>
    <r>
      <t xml:space="preserve"> </t>
    </r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1.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年水門為制水門。</t>
    </r>
  </si>
  <si>
    <r>
      <t xml:space="preserve">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本年度部份資料經重新查證後統計。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</si>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</sst>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81" fontId="5" fillId="0" borderId="0" xfId="34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185" fontId="5" fillId="0" borderId="18" xfId="34" applyNumberFormat="1" applyFont="1" applyBorder="1" applyAlignment="1" applyProtection="1">
      <alignment horizontal="right" vertical="center"/>
      <protection hidden="1"/>
    </xf>
    <xf numFmtId="181" fontId="5" fillId="0" borderId="18" xfId="34" applyFont="1" applyBorder="1" applyAlignment="1" applyProtection="1">
      <alignment vertical="center"/>
      <protection/>
    </xf>
    <xf numFmtId="181" fontId="5" fillId="0" borderId="12" xfId="34" applyFont="1" applyBorder="1" applyAlignment="1" applyProtection="1">
      <alignment vertical="center"/>
      <protection/>
    </xf>
    <xf numFmtId="181" fontId="5" fillId="0" borderId="18" xfId="34" applyFont="1" applyBorder="1" applyAlignment="1" applyProtection="1">
      <alignment horizontal="right" vertical="center"/>
      <protection/>
    </xf>
    <xf numFmtId="181" fontId="5" fillId="0" borderId="12" xfId="34" applyFont="1" applyBorder="1" applyAlignment="1" applyProtection="1">
      <alignment horizontal="right" vertical="center"/>
      <protection/>
    </xf>
    <xf numFmtId="181" fontId="5" fillId="0" borderId="18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181" fontId="5" fillId="0" borderId="15" xfId="34" applyFont="1" applyBorder="1" applyAlignment="1" applyProtection="1">
      <alignment horizontal="right" vertical="center"/>
      <protection/>
    </xf>
    <xf numFmtId="181" fontId="5" fillId="0" borderId="16" xfId="34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1" fontId="5" fillId="0" borderId="11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34" applyNumberFormat="1" applyFont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9" xfId="0" applyFont="1" applyFill="1" applyBorder="1" applyAlignment="1" applyProtection="1">
      <alignment horizontal="distributed"/>
      <protection/>
    </xf>
    <xf numFmtId="0" fontId="5" fillId="0" borderId="11" xfId="34" applyNumberFormat="1" applyFont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distributed"/>
      <protection/>
    </xf>
    <xf numFmtId="0" fontId="5" fillId="0" borderId="10" xfId="0" applyFont="1" applyFill="1" applyBorder="1" applyAlignment="1" applyProtection="1">
      <alignment horizontal="distributed"/>
      <protection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 vertical="center"/>
    </xf>
    <xf numFmtId="181" fontId="5" fillId="0" borderId="11" xfId="34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185" fontId="5" fillId="0" borderId="18" xfId="34" applyNumberFormat="1" applyFont="1" applyBorder="1" applyAlignment="1" applyProtection="1">
      <alignment horizontal="right"/>
      <protection hidden="1"/>
    </xf>
    <xf numFmtId="181" fontId="5" fillId="0" borderId="18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181" fontId="5" fillId="0" borderId="0" xfId="35" applyNumberFormat="1" applyFont="1" applyFill="1" applyBorder="1" applyAlignment="1">
      <alignment/>
    </xf>
    <xf numFmtId="181" fontId="5" fillId="0" borderId="11" xfId="34" applyNumberFormat="1" applyFont="1" applyBorder="1" applyAlignment="1">
      <alignment/>
    </xf>
    <xf numFmtId="181" fontId="5" fillId="0" borderId="0" xfId="34" applyNumberFormat="1" applyFont="1" applyBorder="1" applyAlignment="1">
      <alignment/>
    </xf>
    <xf numFmtId="181" fontId="5" fillId="0" borderId="10" xfId="34" applyNumberFormat="1" applyFont="1" applyBorder="1" applyAlignment="1">
      <alignment/>
    </xf>
    <xf numFmtId="181" fontId="5" fillId="0" borderId="19" xfId="34" applyNumberFormat="1" applyFont="1" applyBorder="1" applyAlignment="1">
      <alignment/>
    </xf>
    <xf numFmtId="181" fontId="5" fillId="0" borderId="18" xfId="34" applyNumberFormat="1" applyFont="1" applyBorder="1" applyAlignment="1">
      <alignment/>
    </xf>
    <xf numFmtId="181" fontId="5" fillId="0" borderId="13" xfId="34" applyNumberFormat="1" applyFont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34" applyNumberFormat="1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81" fontId="5" fillId="0" borderId="11" xfId="34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7" fontId="5" fillId="0" borderId="18" xfId="34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>
      <alignment horizontal="distributed"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Alignment="1">
      <alignment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91" fontId="5" fillId="0" borderId="18" xfId="34" applyNumberFormat="1" applyFont="1" applyBorder="1" applyAlignment="1" applyProtection="1">
      <alignment horizontal="right"/>
      <protection hidden="1"/>
    </xf>
    <xf numFmtId="191" fontId="5" fillId="0" borderId="13" xfId="34" applyNumberFormat="1" applyFont="1" applyBorder="1" applyAlignment="1" applyProtection="1">
      <alignment horizontal="right"/>
      <protection hidden="1"/>
    </xf>
    <xf numFmtId="191" fontId="5" fillId="0" borderId="0" xfId="0" applyNumberFormat="1" applyFont="1" applyAlignment="1">
      <alignment/>
    </xf>
    <xf numFmtId="185" fontId="5" fillId="0" borderId="20" xfId="34" applyNumberFormat="1" applyFont="1" applyBorder="1" applyAlignment="1" applyProtection="1">
      <alignment vertical="center"/>
      <protection hidden="1"/>
    </xf>
    <xf numFmtId="181" fontId="5" fillId="0" borderId="20" xfId="34" applyNumberFormat="1" applyFont="1" applyBorder="1" applyAlignment="1">
      <alignment vertical="center"/>
    </xf>
    <xf numFmtId="191" fontId="5" fillId="0" borderId="0" xfId="34" applyNumberFormat="1" applyFont="1" applyBorder="1" applyAlignment="1" applyProtection="1">
      <alignment/>
      <protection hidden="1"/>
    </xf>
    <xf numFmtId="41" fontId="5" fillId="0" borderId="0" xfId="0" applyNumberFormat="1" applyFont="1" applyAlignment="1">
      <alignment/>
    </xf>
    <xf numFmtId="0" fontId="0" fillId="0" borderId="0" xfId="0" applyFont="1" applyAlignment="1">
      <alignment/>
    </xf>
    <xf numFmtId="181" fontId="5" fillId="0" borderId="20" xfId="34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34" applyNumberFormat="1" applyFont="1" applyBorder="1" applyAlignment="1">
      <alignment horizontal="right"/>
    </xf>
    <xf numFmtId="18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81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18" xfId="34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81" fontId="0" fillId="0" borderId="11" xfId="34" applyNumberFormat="1" applyFont="1" applyBorder="1" applyAlignment="1">
      <alignment horizontal="right"/>
    </xf>
    <xf numFmtId="181" fontId="0" fillId="0" borderId="11" xfId="34" applyFont="1" applyBorder="1" applyAlignment="1">
      <alignment/>
    </xf>
    <xf numFmtId="181" fontId="0" fillId="0" borderId="18" xfId="34" applyFont="1" applyBorder="1" applyAlignment="1">
      <alignment/>
    </xf>
    <xf numFmtId="181" fontId="0" fillId="0" borderId="12" xfId="34" applyFont="1" applyBorder="1" applyAlignment="1">
      <alignment/>
    </xf>
    <xf numFmtId="181" fontId="0" fillId="0" borderId="13" xfId="34" applyFont="1" applyBorder="1" applyAlignment="1">
      <alignment/>
    </xf>
    <xf numFmtId="181" fontId="0" fillId="0" borderId="17" xfId="34" applyFont="1" applyBorder="1" applyAlignment="1">
      <alignment/>
    </xf>
    <xf numFmtId="181" fontId="0" fillId="0" borderId="10" xfId="34" applyFont="1" applyBorder="1" applyAlignment="1">
      <alignment/>
    </xf>
    <xf numFmtId="187" fontId="0" fillId="0" borderId="18" xfId="34" applyNumberFormat="1" applyFont="1" applyBorder="1" applyAlignment="1" applyProtection="1">
      <alignment horizontal="right"/>
      <protection hidden="1"/>
    </xf>
    <xf numFmtId="181" fontId="0" fillId="0" borderId="18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5" fontId="0" fillId="0" borderId="18" xfId="34" applyNumberFormat="1" applyFont="1" applyBorder="1" applyAlignment="1" applyProtection="1">
      <alignment horizontal="right"/>
      <protection hidden="1"/>
    </xf>
    <xf numFmtId="181" fontId="0" fillId="0" borderId="11" xfId="0" applyNumberFormat="1" applyFont="1" applyBorder="1" applyAlignment="1">
      <alignment/>
    </xf>
    <xf numFmtId="185" fontId="0" fillId="0" borderId="18" xfId="34" applyNumberFormat="1" applyFont="1" applyBorder="1" applyAlignment="1" applyProtection="1">
      <alignment vertical="center"/>
      <protection hidden="1"/>
    </xf>
    <xf numFmtId="181" fontId="0" fillId="0" borderId="11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11" xfId="34" applyNumberFormat="1" applyFont="1" applyBorder="1" applyAlignment="1">
      <alignment vertical="center"/>
    </xf>
    <xf numFmtId="181" fontId="0" fillId="0" borderId="11" xfId="34" applyNumberFormat="1" applyFont="1" applyBorder="1" applyAlignment="1">
      <alignment/>
    </xf>
    <xf numFmtId="181" fontId="0" fillId="0" borderId="0" xfId="34" applyNumberFormat="1" applyFont="1" applyBorder="1" applyAlignment="1">
      <alignment/>
    </xf>
    <xf numFmtId="191" fontId="0" fillId="0" borderId="18" xfId="34" applyNumberFormat="1" applyFont="1" applyBorder="1" applyAlignment="1" applyProtection="1">
      <alignment/>
      <protection hidden="1"/>
    </xf>
    <xf numFmtId="181" fontId="0" fillId="0" borderId="11" xfId="34" applyNumberFormat="1" applyFont="1" applyBorder="1" applyAlignment="1">
      <alignment/>
    </xf>
    <xf numFmtId="181" fontId="0" fillId="0" borderId="0" xfId="34" applyNumberFormat="1" applyFont="1" applyBorder="1" applyAlignment="1">
      <alignment/>
    </xf>
    <xf numFmtId="181" fontId="0" fillId="0" borderId="18" xfId="34" applyNumberFormat="1" applyFont="1" applyBorder="1" applyAlignment="1">
      <alignment/>
    </xf>
    <xf numFmtId="191" fontId="0" fillId="0" borderId="18" xfId="34" applyNumberFormat="1" applyFont="1" applyBorder="1" applyAlignment="1" applyProtection="1">
      <alignment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91" fontId="0" fillId="0" borderId="13" xfId="34" applyNumberFormat="1" applyFont="1" applyBorder="1" applyAlignment="1" applyProtection="1">
      <alignment/>
      <protection hidden="1"/>
    </xf>
    <xf numFmtId="181" fontId="0" fillId="0" borderId="10" xfId="35" applyNumberFormat="1" applyFont="1" applyFill="1" applyBorder="1" applyAlignment="1">
      <alignment/>
    </xf>
    <xf numFmtId="181" fontId="0" fillId="0" borderId="17" xfId="35" applyNumberFormat="1" applyFont="1" applyFill="1" applyBorder="1" applyAlignment="1">
      <alignment/>
    </xf>
    <xf numFmtId="191" fontId="0" fillId="0" borderId="18" xfId="34" applyNumberFormat="1" applyFont="1" applyBorder="1" applyAlignment="1" applyProtection="1">
      <alignment horizontal="right"/>
      <protection hidden="1"/>
    </xf>
    <xf numFmtId="191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191" fontId="0" fillId="0" borderId="13" xfId="34" applyNumberFormat="1" applyFont="1" applyBorder="1" applyAlignment="1">
      <alignment/>
    </xf>
    <xf numFmtId="181" fontId="0" fillId="0" borderId="13" xfId="35" applyNumberFormat="1" applyFont="1" applyFill="1" applyBorder="1" applyAlignment="1">
      <alignment/>
    </xf>
    <xf numFmtId="181" fontId="0" fillId="0" borderId="10" xfId="35" applyNumberFormat="1" applyFont="1" applyFill="1" applyBorder="1" applyAlignment="1">
      <alignment/>
    </xf>
    <xf numFmtId="181" fontId="0" fillId="0" borderId="19" xfId="35" applyNumberFormat="1" applyFont="1" applyFill="1" applyBorder="1" applyAlignment="1">
      <alignment/>
    </xf>
    <xf numFmtId="185" fontId="0" fillId="0" borderId="18" xfId="34" applyNumberFormat="1" applyFont="1" applyBorder="1" applyAlignment="1" applyProtection="1">
      <alignment horizontal="right" vertical="center"/>
      <protection hidden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18" xfId="35" applyNumberFormat="1" applyFont="1" applyFill="1" applyBorder="1" applyAlignment="1">
      <alignment/>
    </xf>
    <xf numFmtId="181" fontId="0" fillId="0" borderId="12" xfId="35" applyNumberFormat="1" applyFont="1" applyFill="1" applyBorder="1" applyAlignment="1">
      <alignment/>
    </xf>
    <xf numFmtId="181" fontId="0" fillId="0" borderId="18" xfId="34" applyNumberFormat="1" applyFont="1" applyBorder="1" applyAlignment="1">
      <alignment vertical="center"/>
    </xf>
    <xf numFmtId="181" fontId="0" fillId="0" borderId="18" xfId="34" applyNumberFormat="1" applyFont="1" applyBorder="1" applyAlignment="1">
      <alignment/>
    </xf>
    <xf numFmtId="181" fontId="0" fillId="0" borderId="12" xfId="34" applyNumberFormat="1" applyFont="1" applyBorder="1" applyAlignment="1">
      <alignment/>
    </xf>
    <xf numFmtId="185" fontId="0" fillId="0" borderId="18" xfId="34" applyNumberFormat="1" applyFont="1" applyBorder="1" applyAlignment="1" applyProtection="1">
      <alignment/>
      <protection hidden="1"/>
    </xf>
    <xf numFmtId="181" fontId="0" fillId="0" borderId="12" xfId="34" applyNumberFormat="1" applyFont="1" applyBorder="1" applyAlignment="1">
      <alignment/>
    </xf>
    <xf numFmtId="181" fontId="0" fillId="0" borderId="18" xfId="34" applyNumberFormat="1" applyFont="1" applyFill="1" applyBorder="1" applyAlignment="1">
      <alignment/>
    </xf>
    <xf numFmtId="181" fontId="0" fillId="0" borderId="12" xfId="34" applyNumberFormat="1" applyFont="1" applyFill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1" fontId="0" fillId="0" borderId="18" xfId="34" applyFont="1" applyFill="1" applyBorder="1" applyAlignment="1">
      <alignment/>
    </xf>
    <xf numFmtId="185" fontId="0" fillId="0" borderId="13" xfId="34" applyNumberFormat="1" applyFont="1" applyBorder="1" applyAlignment="1" applyProtection="1">
      <alignment horizontal="right"/>
      <protection hidden="1"/>
    </xf>
    <xf numFmtId="181" fontId="0" fillId="0" borderId="17" xfId="35" applyNumberFormat="1" applyFont="1" applyFill="1" applyBorder="1" applyAlignment="1">
      <alignment/>
    </xf>
    <xf numFmtId="181" fontId="0" fillId="0" borderId="11" xfId="34" applyFont="1" applyBorder="1" applyAlignment="1" applyProtection="1">
      <alignment horizontal="right"/>
      <protection/>
    </xf>
    <xf numFmtId="181" fontId="0" fillId="0" borderId="0" xfId="34" applyFont="1" applyBorder="1" applyAlignment="1" applyProtection="1">
      <alignment horizontal="right"/>
      <protection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91" fontId="0" fillId="0" borderId="11" xfId="34" applyNumberFormat="1" applyFont="1" applyBorder="1" applyAlignment="1">
      <alignment vertical="center"/>
    </xf>
    <xf numFmtId="181" fontId="0" fillId="0" borderId="11" xfId="35" applyNumberFormat="1" applyFont="1" applyFill="1" applyBorder="1" applyAlignment="1">
      <alignment vertical="center"/>
    </xf>
    <xf numFmtId="181" fontId="0" fillId="0" borderId="0" xfId="35" applyNumberFormat="1" applyFont="1" applyFill="1" applyBorder="1" applyAlignment="1">
      <alignment vertical="center"/>
    </xf>
    <xf numFmtId="185" fontId="0" fillId="0" borderId="11" xfId="34" applyNumberFormat="1" applyFont="1" applyBorder="1" applyAlignment="1">
      <alignment vertical="center"/>
    </xf>
    <xf numFmtId="181" fontId="0" fillId="0" borderId="0" xfId="34" applyNumberFormat="1" applyFont="1" applyBorder="1" applyAlignment="1">
      <alignment vertical="center"/>
    </xf>
    <xf numFmtId="191" fontId="0" fillId="0" borderId="13" xfId="34" applyNumberFormat="1" applyFont="1" applyBorder="1" applyAlignment="1">
      <alignment vertical="center"/>
    </xf>
    <xf numFmtId="181" fontId="0" fillId="0" borderId="10" xfId="34" applyNumberFormat="1" applyFont="1" applyBorder="1" applyAlignment="1">
      <alignment vertical="center"/>
    </xf>
    <xf numFmtId="181" fontId="0" fillId="0" borderId="19" xfId="34" applyNumberFormat="1" applyFont="1" applyBorder="1" applyAlignment="1">
      <alignment vertical="center"/>
    </xf>
    <xf numFmtId="191" fontId="0" fillId="0" borderId="11" xfId="34" applyNumberFormat="1" applyFont="1" applyFill="1" applyBorder="1" applyAlignment="1">
      <alignment/>
    </xf>
    <xf numFmtId="191" fontId="0" fillId="0" borderId="11" xfId="34" applyNumberFormat="1" applyFont="1" applyBorder="1" applyAlignment="1">
      <alignment/>
    </xf>
    <xf numFmtId="191" fontId="0" fillId="0" borderId="10" xfId="34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91" fontId="0" fillId="0" borderId="13" xfId="34" applyNumberFormat="1" applyFont="1" applyBorder="1" applyAlignment="1" applyProtection="1">
      <alignment vertical="center"/>
      <protection hidden="1"/>
    </xf>
    <xf numFmtId="181" fontId="0" fillId="0" borderId="13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/>
    </xf>
    <xf numFmtId="181" fontId="0" fillId="0" borderId="19" xfId="35" applyNumberFormat="1" applyFont="1" applyFill="1" applyBorder="1" applyAlignment="1">
      <alignment/>
    </xf>
    <xf numFmtId="181" fontId="0" fillId="0" borderId="18" xfId="34" applyNumberFormat="1" applyFont="1" applyFill="1" applyBorder="1" applyAlignment="1">
      <alignment vertical="center"/>
    </xf>
    <xf numFmtId="181" fontId="0" fillId="0" borderId="12" xfId="34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191" fontId="0" fillId="0" borderId="13" xfId="34" applyNumberFormat="1" applyFont="1" applyBorder="1" applyAlignment="1" applyProtection="1">
      <alignment horizontal="right"/>
      <protection hidden="1"/>
    </xf>
    <xf numFmtId="181" fontId="0" fillId="0" borderId="13" xfId="34" applyNumberFormat="1" applyFont="1" applyFill="1" applyBorder="1" applyAlignment="1">
      <alignment vertical="center"/>
    </xf>
    <xf numFmtId="181" fontId="0" fillId="0" borderId="17" xfId="34" applyNumberFormat="1" applyFont="1" applyFill="1" applyBorder="1" applyAlignment="1">
      <alignment vertical="center"/>
    </xf>
    <xf numFmtId="191" fontId="0" fillId="0" borderId="13" xfId="34" applyNumberFormat="1" applyFont="1" applyBorder="1" applyAlignment="1" applyProtection="1">
      <alignment/>
      <protection hidden="1"/>
    </xf>
    <xf numFmtId="181" fontId="0" fillId="0" borderId="10" xfId="34" applyNumberFormat="1" applyFont="1" applyBorder="1" applyAlignment="1">
      <alignment/>
    </xf>
    <xf numFmtId="181" fontId="0" fillId="0" borderId="19" xfId="34" applyNumberFormat="1" applyFont="1" applyBorder="1" applyAlignment="1">
      <alignment/>
    </xf>
    <xf numFmtId="187" fontId="0" fillId="0" borderId="18" xfId="34" applyNumberFormat="1" applyFont="1" applyBorder="1" applyAlignment="1" applyProtection="1">
      <alignment horizontal="right" vertical="center"/>
      <protection hidden="1"/>
    </xf>
    <xf numFmtId="181" fontId="0" fillId="0" borderId="18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91" fontId="0" fillId="0" borderId="18" xfId="34" applyNumberFormat="1" applyFont="1" applyBorder="1" applyAlignment="1" applyProtection="1">
      <alignment vertical="center"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81" fontId="0" fillId="0" borderId="11" xfId="34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/>
    </xf>
    <xf numFmtId="181" fontId="0" fillId="0" borderId="10" xfId="34" applyNumberFormat="1" applyFont="1" applyBorder="1" applyAlignment="1">
      <alignment/>
    </xf>
    <xf numFmtId="181" fontId="0" fillId="0" borderId="19" xfId="34" applyNumberFormat="1" applyFont="1" applyBorder="1" applyAlignment="1">
      <alignment/>
    </xf>
    <xf numFmtId="191" fontId="0" fillId="0" borderId="18" xfId="34" applyNumberFormat="1" applyFont="1" applyBorder="1" applyAlignment="1">
      <alignment/>
    </xf>
    <xf numFmtId="191" fontId="0" fillId="0" borderId="13" xfId="34" applyNumberFormat="1" applyFont="1" applyFill="1" applyBorder="1" applyAlignment="1" applyProtection="1">
      <alignment/>
      <protection hidden="1"/>
    </xf>
    <xf numFmtId="181" fontId="0" fillId="0" borderId="18" xfId="0" applyNumberFormat="1" applyFont="1" applyBorder="1" applyAlignment="1">
      <alignment/>
    </xf>
    <xf numFmtId="192" fontId="0" fillId="0" borderId="18" xfId="34" applyNumberFormat="1" applyFont="1" applyBorder="1" applyAlignment="1" applyProtection="1">
      <alignment/>
      <protection hidden="1"/>
    </xf>
    <xf numFmtId="191" fontId="11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91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9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1" fontId="0" fillId="0" borderId="13" xfId="34" applyNumberFormat="1" applyFont="1" applyBorder="1" applyAlignment="1">
      <alignment/>
    </xf>
    <xf numFmtId="181" fontId="0" fillId="0" borderId="11" xfId="34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81" fontId="0" fillId="0" borderId="18" xfId="35" applyNumberFormat="1" applyFont="1" applyFill="1" applyBorder="1" applyAlignment="1">
      <alignment vertical="center"/>
    </xf>
    <xf numFmtId="181" fontId="0" fillId="0" borderId="18" xfId="35" applyNumberFormat="1" applyFont="1" applyFill="1" applyBorder="1" applyAlignment="1">
      <alignment/>
    </xf>
    <xf numFmtId="185" fontId="0" fillId="0" borderId="18" xfId="34" applyNumberFormat="1" applyFont="1" applyBorder="1" applyAlignment="1">
      <alignment vertical="center"/>
    </xf>
    <xf numFmtId="181" fontId="0" fillId="0" borderId="11" xfId="34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91" fontId="0" fillId="0" borderId="18" xfId="34" applyNumberFormat="1" applyFont="1" applyBorder="1" applyAlignment="1" applyProtection="1">
      <alignment horizontal="right" vertical="center"/>
      <protection hidden="1"/>
    </xf>
    <xf numFmtId="191" fontId="0" fillId="0" borderId="13" xfId="34" applyNumberFormat="1" applyFont="1" applyBorder="1" applyAlignment="1" applyProtection="1">
      <alignment horizontal="right" vertical="center"/>
      <protection hidden="1"/>
    </xf>
    <xf numFmtId="191" fontId="0" fillId="0" borderId="13" xfId="34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20" xfId="0" applyFont="1" applyFill="1" applyBorder="1" applyAlignment="1" applyProtection="1">
      <alignment vertical="center"/>
      <protection/>
    </xf>
    <xf numFmtId="181" fontId="5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17" xfId="34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91" fontId="0" fillId="0" borderId="18" xfId="34" applyNumberFormat="1" applyFont="1" applyFill="1" applyBorder="1" applyAlignment="1" applyProtection="1">
      <alignment/>
      <protection hidden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現有河堤-90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285750</xdr:colOff>
      <xdr:row>51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66675"/>
          <a:ext cx="257175" cy="643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228600</xdr:colOff>
      <xdr:row>3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 flipV="1">
          <a:off x="6419850" y="9429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3" name="Text Box 62"/>
        <xdr:cNvSpPr txBox="1">
          <a:spLocks noChangeArrowheads="1"/>
        </xdr:cNvSpPr>
      </xdr:nvSpPr>
      <xdr:spPr>
        <a:xfrm flipV="1">
          <a:off x="34575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0</xdr:rowOff>
    </xdr:from>
    <xdr:to>
      <xdr:col>1</xdr:col>
      <xdr:colOff>266700</xdr:colOff>
      <xdr:row>30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31527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0</xdr:rowOff>
    </xdr:from>
    <xdr:to>
      <xdr:col>1</xdr:col>
      <xdr:colOff>295275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933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33</xdr:row>
      <xdr:rowOff>0</xdr:rowOff>
    </xdr:from>
    <xdr:to>
      <xdr:col>1</xdr:col>
      <xdr:colOff>304800</xdr:colOff>
      <xdr:row>33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30575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33</xdr:row>
      <xdr:rowOff>0</xdr:rowOff>
    </xdr:from>
    <xdr:to>
      <xdr:col>1</xdr:col>
      <xdr:colOff>314325</xdr:colOff>
      <xdr:row>33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30575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35</xdr:row>
      <xdr:rowOff>0</xdr:rowOff>
    </xdr:from>
    <xdr:to>
      <xdr:col>1</xdr:col>
      <xdr:colOff>285750</xdr:colOff>
      <xdr:row>35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299085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171450</xdr:rowOff>
    </xdr:from>
    <xdr:to>
      <xdr:col>2</xdr:col>
      <xdr:colOff>952500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 flipV="1">
          <a:off x="3124200" y="8096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781050</xdr:colOff>
      <xdr:row>2</xdr:row>
      <xdr:rowOff>171450</xdr:rowOff>
    </xdr:from>
    <xdr:to>
      <xdr:col>3</xdr:col>
      <xdr:colOff>1009650</xdr:colOff>
      <xdr:row>3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 flipV="1">
          <a:off x="4772025" y="809625"/>
          <a:ext cx="228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0</xdr:rowOff>
    </xdr:from>
    <xdr:to>
      <xdr:col>1</xdr:col>
      <xdr:colOff>304800</xdr:colOff>
      <xdr:row>30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5146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0</xdr:rowOff>
    </xdr:from>
    <xdr:to>
      <xdr:col>1</xdr:col>
      <xdr:colOff>400050</xdr:colOff>
      <xdr:row>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71625" y="11525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400050</xdr:colOff>
      <xdr:row>3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71625" y="11525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400050</xdr:colOff>
      <xdr:row>3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71625" y="11525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0</xdr:rowOff>
    </xdr:from>
    <xdr:to>
      <xdr:col>1</xdr:col>
      <xdr:colOff>371475</xdr:colOff>
      <xdr:row>37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0576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</xdr:row>
      <xdr:rowOff>0</xdr:rowOff>
    </xdr:from>
    <xdr:to>
      <xdr:col>3</xdr:col>
      <xdr:colOff>971550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733925" y="11525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971550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4733925" y="11525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971550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4733925" y="11525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36</xdr:row>
      <xdr:rowOff>9525</xdr:rowOff>
    </xdr:from>
    <xdr:to>
      <xdr:col>2</xdr:col>
      <xdr:colOff>371475</xdr:colOff>
      <xdr:row>36</xdr:row>
      <xdr:rowOff>38100</xdr:rowOff>
    </xdr:to>
    <xdr:sp fLocksText="0">
      <xdr:nvSpPr>
        <xdr:cNvPr id="1" name="文字 2"/>
        <xdr:cNvSpPr txBox="1">
          <a:spLocks noChangeArrowheads="1"/>
        </xdr:cNvSpPr>
      </xdr:nvSpPr>
      <xdr:spPr>
        <a:xfrm flipV="1">
          <a:off x="2609850" y="4171950"/>
          <a:ext cx="1428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571500</xdr:colOff>
      <xdr:row>38</xdr:row>
      <xdr:rowOff>47625</xdr:rowOff>
    </xdr:from>
    <xdr:to>
      <xdr:col>1</xdr:col>
      <xdr:colOff>619125</xdr:colOff>
      <xdr:row>38</xdr:row>
      <xdr:rowOff>104775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90725" y="4610100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14192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12.625" style="4" customWidth="1"/>
    <col min="2" max="2" width="25.75390625" style="4" customWidth="1"/>
    <col min="3" max="3" width="20.50390625" style="4" customWidth="1"/>
    <col min="4" max="4" width="11.75390625" style="4" customWidth="1"/>
    <col min="5" max="5" width="13.625" style="4" customWidth="1"/>
    <col min="6" max="6" width="13.75390625" style="4" customWidth="1"/>
    <col min="7" max="7" width="10.75390625" style="9" customWidth="1"/>
    <col min="8" max="8" width="8.00390625" style="4" hidden="1" customWidth="1"/>
    <col min="9" max="9" width="15.25390625" style="4" hidden="1" customWidth="1"/>
    <col min="10" max="10" width="11.50390625" style="4" hidden="1" customWidth="1"/>
    <col min="11" max="12" width="0" style="4" hidden="1" customWidth="1"/>
    <col min="13" max="13" width="21.25390625" style="4" hidden="1" customWidth="1"/>
    <col min="14" max="14" width="18.875" style="4" customWidth="1"/>
    <col min="15" max="16" width="16.875" style="4" customWidth="1"/>
    <col min="17" max="17" width="19.875" style="4" customWidth="1"/>
    <col min="18" max="18" width="15.875" style="4" customWidth="1"/>
    <col min="19" max="16384" width="9.00390625" style="4" customWidth="1"/>
  </cols>
  <sheetData>
    <row r="1" spans="2:7" ht="42" customHeight="1">
      <c r="B1" s="243" t="s">
        <v>260</v>
      </c>
      <c r="C1" s="2"/>
      <c r="D1" s="2"/>
      <c r="E1" s="2"/>
      <c r="F1" s="2"/>
      <c r="G1" s="3"/>
    </row>
    <row r="2" spans="2:7" ht="15.75" customHeight="1">
      <c r="B2" s="50" t="s">
        <v>0</v>
      </c>
      <c r="C2" s="51" t="s">
        <v>1</v>
      </c>
      <c r="D2" s="52"/>
      <c r="E2" s="53" t="s">
        <v>2</v>
      </c>
      <c r="F2" s="54"/>
      <c r="G2" s="55"/>
    </row>
    <row r="3" spans="2:7" ht="16.5">
      <c r="B3" s="56" t="s">
        <v>3</v>
      </c>
      <c r="C3" s="57" t="s">
        <v>4</v>
      </c>
      <c r="D3" s="58" t="s">
        <v>5</v>
      </c>
      <c r="E3" s="59" t="s">
        <v>4</v>
      </c>
      <c r="F3" s="59"/>
      <c r="G3" s="60" t="s">
        <v>5</v>
      </c>
    </row>
    <row r="4" spans="2:7" ht="16.5" hidden="1">
      <c r="B4" s="5" t="s">
        <v>6</v>
      </c>
      <c r="C4" s="61">
        <v>1977649</v>
      </c>
      <c r="D4" s="62"/>
      <c r="E4" s="63"/>
      <c r="F4" s="61">
        <v>588296</v>
      </c>
      <c r="G4" s="64"/>
    </row>
    <row r="5" spans="2:7" ht="16.5" hidden="1">
      <c r="B5" s="5" t="s">
        <v>7</v>
      </c>
      <c r="C5" s="61">
        <v>2089125</v>
      </c>
      <c r="D5" s="62"/>
      <c r="E5" s="65"/>
      <c r="F5" s="61">
        <v>608245</v>
      </c>
      <c r="G5" s="64"/>
    </row>
    <row r="6" spans="2:7" ht="16.5" hidden="1">
      <c r="B6" s="5" t="s">
        <v>8</v>
      </c>
      <c r="C6" s="61">
        <v>2150107</v>
      </c>
      <c r="D6" s="62"/>
      <c r="E6" s="65"/>
      <c r="F6" s="61">
        <v>641962</v>
      </c>
      <c r="G6" s="64"/>
    </row>
    <row r="7" spans="2:7" ht="16.5" hidden="1">
      <c r="B7" s="5" t="s">
        <v>9</v>
      </c>
      <c r="C7" s="61">
        <v>2200192</v>
      </c>
      <c r="D7" s="62"/>
      <c r="E7" s="65"/>
      <c r="F7" s="61">
        <v>671059</v>
      </c>
      <c r="G7" s="64"/>
    </row>
    <row r="8" spans="2:7" ht="16.5" hidden="1">
      <c r="B8" s="5" t="s">
        <v>122</v>
      </c>
      <c r="C8" s="61">
        <v>2265972</v>
      </c>
      <c r="D8" s="62"/>
      <c r="E8" s="65"/>
      <c r="F8" s="61">
        <v>701420</v>
      </c>
      <c r="G8" s="64"/>
    </row>
    <row r="9" spans="2:7" ht="16.5" hidden="1">
      <c r="B9" s="5" t="s">
        <v>123</v>
      </c>
      <c r="C9" s="61">
        <v>2302041</v>
      </c>
      <c r="D9" s="62"/>
      <c r="E9" s="65"/>
      <c r="F9" s="61">
        <v>674494</v>
      </c>
      <c r="G9" s="64"/>
    </row>
    <row r="10" spans="2:7" ht="16.5" hidden="1">
      <c r="B10" s="5" t="s">
        <v>124</v>
      </c>
      <c r="C10" s="61">
        <v>2346264</v>
      </c>
      <c r="D10" s="62"/>
      <c r="E10" s="65"/>
      <c r="F10" s="61">
        <v>698407</v>
      </c>
      <c r="G10" s="64"/>
    </row>
    <row r="11" spans="2:7" ht="16.5" hidden="1">
      <c r="B11" s="72" t="s">
        <v>102</v>
      </c>
      <c r="C11" s="61">
        <v>2384831</v>
      </c>
      <c r="D11" s="62"/>
      <c r="E11" s="65"/>
      <c r="F11" s="61">
        <v>690077</v>
      </c>
      <c r="G11" s="64"/>
    </row>
    <row r="12" spans="2:7" ht="16.5" hidden="1">
      <c r="B12" s="30" t="s">
        <v>201</v>
      </c>
      <c r="C12" s="61">
        <v>2531154</v>
      </c>
      <c r="D12" s="62"/>
      <c r="E12" s="65"/>
      <c r="F12" s="61">
        <v>777085</v>
      </c>
      <c r="G12" s="64"/>
    </row>
    <row r="13" spans="2:7" ht="16.5" hidden="1">
      <c r="B13" s="30" t="s">
        <v>202</v>
      </c>
      <c r="C13" s="61">
        <v>2660615</v>
      </c>
      <c r="D13" s="62"/>
      <c r="E13" s="65"/>
      <c r="F13" s="61">
        <v>858328</v>
      </c>
      <c r="G13" s="64"/>
    </row>
    <row r="14" spans="2:7" ht="16.5" hidden="1">
      <c r="B14" s="30" t="s">
        <v>206</v>
      </c>
      <c r="C14" s="61">
        <v>2700767</v>
      </c>
      <c r="D14" s="62"/>
      <c r="E14" s="65"/>
      <c r="F14" s="61">
        <v>877310</v>
      </c>
      <c r="G14" s="64"/>
    </row>
    <row r="15" spans="2:8" ht="16.5" hidden="1">
      <c r="B15" s="30" t="s">
        <v>207</v>
      </c>
      <c r="C15" s="88">
        <v>2733994</v>
      </c>
      <c r="D15" s="89"/>
      <c r="E15" s="90"/>
      <c r="F15" s="61">
        <v>894948</v>
      </c>
      <c r="G15" s="6"/>
      <c r="H15" s="6"/>
    </row>
    <row r="16" spans="2:6" ht="16.5" customHeight="1" hidden="1">
      <c r="B16" s="30" t="s">
        <v>212</v>
      </c>
      <c r="C16" s="61">
        <v>2771227</v>
      </c>
      <c r="D16" s="7"/>
      <c r="E16" s="8"/>
      <c r="F16" s="61">
        <v>929747</v>
      </c>
    </row>
    <row r="17" spans="2:6" ht="16.5" customHeight="1" hidden="1">
      <c r="B17" s="30" t="s">
        <v>216</v>
      </c>
      <c r="C17" s="61">
        <v>2786973</v>
      </c>
      <c r="D17" s="7"/>
      <c r="E17" s="8"/>
      <c r="F17" s="61">
        <v>989244</v>
      </c>
    </row>
    <row r="18" spans="2:6" ht="16.5" customHeight="1" hidden="1">
      <c r="B18" s="30" t="s">
        <v>217</v>
      </c>
      <c r="C18" s="61">
        <v>2818425</v>
      </c>
      <c r="D18" s="7"/>
      <c r="E18" s="8"/>
      <c r="F18" s="61">
        <v>1003375</v>
      </c>
    </row>
    <row r="19" spans="2:14" ht="16.5" customHeight="1" hidden="1">
      <c r="B19" s="30" t="s">
        <v>218</v>
      </c>
      <c r="C19" s="40">
        <v>2827539</v>
      </c>
      <c r="D19" s="7"/>
      <c r="E19" s="27"/>
      <c r="F19" s="40">
        <v>1034630</v>
      </c>
      <c r="M19"/>
      <c r="N19"/>
    </row>
    <row r="20" spans="2:14" ht="16.5" customHeight="1" hidden="1">
      <c r="B20" s="30" t="s">
        <v>224</v>
      </c>
      <c r="C20" s="40">
        <v>2860893</v>
      </c>
      <c r="D20" s="7"/>
      <c r="E20" s="27"/>
      <c r="F20" s="40">
        <v>1149711</v>
      </c>
      <c r="M20"/>
      <c r="N20"/>
    </row>
    <row r="21" spans="2:14" ht="16.5" customHeight="1">
      <c r="B21" s="30" t="s">
        <v>240</v>
      </c>
      <c r="C21" s="110">
        <v>2889340</v>
      </c>
      <c r="D21" s="111"/>
      <c r="E21" s="112"/>
      <c r="F21" s="110">
        <v>1200491</v>
      </c>
      <c r="G21" s="113"/>
      <c r="M21"/>
      <c r="N21"/>
    </row>
    <row r="22" spans="2:14" ht="16.5" customHeight="1">
      <c r="B22" s="30" t="s">
        <v>241</v>
      </c>
      <c r="C22" s="110">
        <v>2854214</v>
      </c>
      <c r="D22" s="111"/>
      <c r="E22" s="112"/>
      <c r="F22" s="110">
        <v>1202985</v>
      </c>
      <c r="G22" s="113"/>
      <c r="K22" s="108">
        <f>SUM(K27:K48)</f>
        <v>2772</v>
      </c>
      <c r="L22" s="108">
        <f>SUM(L27:L48)</f>
        <v>21370</v>
      </c>
      <c r="M22"/>
      <c r="N22"/>
    </row>
    <row r="23" spans="2:14" ht="16.5" customHeight="1">
      <c r="B23" s="30" t="s">
        <v>242</v>
      </c>
      <c r="C23" s="110">
        <v>2839644</v>
      </c>
      <c r="D23" s="111"/>
      <c r="E23" s="112"/>
      <c r="F23" s="110">
        <v>1175890</v>
      </c>
      <c r="G23" s="113"/>
      <c r="K23" s="108"/>
      <c r="L23" s="108"/>
      <c r="M23"/>
      <c r="N23"/>
    </row>
    <row r="24" spans="2:14" ht="16.5" customHeight="1">
      <c r="B24" s="30" t="s">
        <v>243</v>
      </c>
      <c r="C24" s="110">
        <v>2854820</v>
      </c>
      <c r="D24" s="111"/>
      <c r="E24" s="112"/>
      <c r="F24" s="110">
        <v>1193359</v>
      </c>
      <c r="G24" s="113"/>
      <c r="K24" s="108"/>
      <c r="L24" s="108"/>
      <c r="M24"/>
      <c r="N24"/>
    </row>
    <row r="25" spans="2:14" ht="16.5" customHeight="1">
      <c r="B25" s="30" t="s">
        <v>244</v>
      </c>
      <c r="C25" s="110">
        <f>SUM(C28:C49)</f>
        <v>2897781</v>
      </c>
      <c r="D25" s="111"/>
      <c r="E25" s="112"/>
      <c r="F25" s="110">
        <f>SUM(F28:F49)</f>
        <v>1170267</v>
      </c>
      <c r="G25" s="113"/>
      <c r="K25" s="108">
        <f>SUM(K28:K49)</f>
        <v>1386</v>
      </c>
      <c r="L25" s="108">
        <f>SUM(L28:L49)</f>
        <v>10685</v>
      </c>
      <c r="M25"/>
      <c r="N25"/>
    </row>
    <row r="26" spans="2:14" ht="5.25" customHeight="1">
      <c r="B26" s="30"/>
      <c r="C26" s="110"/>
      <c r="D26" s="111"/>
      <c r="E26" s="114"/>
      <c r="F26" s="110"/>
      <c r="G26" s="113"/>
      <c r="K26" s="108"/>
      <c r="L26" s="108"/>
      <c r="M26"/>
      <c r="N26"/>
    </row>
    <row r="27" spans="2:14" ht="16.5" customHeight="1" hidden="1">
      <c r="B27" s="10" t="s">
        <v>111</v>
      </c>
      <c r="C27" s="115">
        <f>SUM(C28:C48)</f>
        <v>2897781</v>
      </c>
      <c r="D27" s="116"/>
      <c r="E27" s="114"/>
      <c r="F27" s="117">
        <f>SUM(F28:F48)</f>
        <v>1170267</v>
      </c>
      <c r="G27" s="114"/>
      <c r="K27" s="109">
        <f>SUM(K28:K48)</f>
        <v>1386</v>
      </c>
      <c r="L27" s="109">
        <f>SUM(L28:L48)</f>
        <v>10685</v>
      </c>
      <c r="M27"/>
      <c r="N27"/>
    </row>
    <row r="28" spans="2:14" ht="15" customHeight="1">
      <c r="B28" s="76" t="s">
        <v>220</v>
      </c>
      <c r="C28" s="118">
        <f>'新北'!C25</f>
        <v>106215</v>
      </c>
      <c r="D28" s="119">
        <f aca="true" t="shared" si="0" ref="D28:D43">RANK(C28,$C$28:$C$49,0)</f>
        <v>13</v>
      </c>
      <c r="E28" s="114"/>
      <c r="F28" s="118">
        <f>'新北'!D25</f>
        <v>169757</v>
      </c>
      <c r="G28" s="120">
        <f aca="true" t="shared" si="1" ref="G28:G43">RANK(F28,$F$28:$F$49,0)</f>
        <v>1</v>
      </c>
      <c r="H28" s="94" t="s">
        <v>220</v>
      </c>
      <c r="I28" s="97">
        <f>C28/$C$25*100</f>
        <v>3.66539086287059</v>
      </c>
      <c r="J28" s="98">
        <f>F28/$F$25*100</f>
        <v>14.50583499321095</v>
      </c>
      <c r="K28" s="6">
        <f>'新北'!E25</f>
        <v>37</v>
      </c>
      <c r="L28" s="6">
        <f>'新北'!F25</f>
        <v>393</v>
      </c>
      <c r="M28"/>
      <c r="N28"/>
    </row>
    <row r="29" spans="2:14" ht="15" customHeight="1">
      <c r="B29" s="76" t="s">
        <v>233</v>
      </c>
      <c r="C29" s="118">
        <f>'台北'!C25</f>
        <v>116756</v>
      </c>
      <c r="D29" s="119">
        <f t="shared" si="0"/>
        <v>12</v>
      </c>
      <c r="E29" s="114"/>
      <c r="F29" s="118">
        <f>'台北'!D25</f>
        <v>65198</v>
      </c>
      <c r="G29" s="120">
        <f t="shared" si="1"/>
        <v>10</v>
      </c>
      <c r="H29" s="94" t="s">
        <v>221</v>
      </c>
      <c r="I29" s="97">
        <f aca="true" t="shared" si="2" ref="I29:I49">C29/$C$25*100</f>
        <v>4.029151961449123</v>
      </c>
      <c r="J29" s="98">
        <f aca="true" t="shared" si="3" ref="J29:J49">F29/$F$25*100</f>
        <v>5.571207254412882</v>
      </c>
      <c r="K29" s="6">
        <f>'台北'!E25</f>
        <v>353</v>
      </c>
      <c r="L29" s="6">
        <f>'台北'!F25</f>
        <v>226</v>
      </c>
      <c r="M29"/>
      <c r="N29"/>
    </row>
    <row r="30" spans="2:14" ht="15" customHeight="1">
      <c r="B30" s="76" t="s">
        <v>234</v>
      </c>
      <c r="C30" s="118">
        <f>'桃園'!C25</f>
        <v>48150</v>
      </c>
      <c r="D30" s="119">
        <f t="shared" si="0"/>
        <v>16</v>
      </c>
      <c r="E30" s="114"/>
      <c r="F30" s="118">
        <f>'桃園'!D25</f>
        <v>148842</v>
      </c>
      <c r="G30" s="120">
        <f t="shared" si="1"/>
        <v>2</v>
      </c>
      <c r="H30" s="94" t="s">
        <v>11</v>
      </c>
      <c r="I30" s="97">
        <f>C30/$C$25*100</f>
        <v>1.6616162505034024</v>
      </c>
      <c r="J30" s="98">
        <f>F30/$F$25*100</f>
        <v>12.71863600357867</v>
      </c>
      <c r="K30" s="6">
        <f>'桃園'!E25</f>
        <v>5</v>
      </c>
      <c r="L30" s="6">
        <f>'桃園'!F25</f>
        <v>67</v>
      </c>
      <c r="M30"/>
      <c r="N30"/>
    </row>
    <row r="31" spans="2:14" ht="15" customHeight="1">
      <c r="B31" s="76" t="s">
        <v>24</v>
      </c>
      <c r="C31" s="118">
        <f>'台中'!C25</f>
        <v>264541</v>
      </c>
      <c r="D31" s="119">
        <f t="shared" si="0"/>
        <v>3</v>
      </c>
      <c r="E31" s="114"/>
      <c r="F31" s="118">
        <f>'台中'!D25</f>
        <v>39276</v>
      </c>
      <c r="G31" s="120">
        <f t="shared" si="1"/>
        <v>13</v>
      </c>
      <c r="H31" s="94" t="s">
        <v>24</v>
      </c>
      <c r="I31" s="97">
        <f t="shared" si="2"/>
        <v>9.12908877516969</v>
      </c>
      <c r="J31" s="98">
        <f t="shared" si="3"/>
        <v>3.356157184642479</v>
      </c>
      <c r="K31" s="6">
        <f>'台中'!E25</f>
        <v>11</v>
      </c>
      <c r="L31" s="6">
        <f>'台中'!F25</f>
        <v>1316</v>
      </c>
      <c r="M31"/>
      <c r="N31"/>
    </row>
    <row r="32" spans="2:14" ht="15" customHeight="1">
      <c r="B32" s="76" t="s">
        <v>26</v>
      </c>
      <c r="C32" s="118">
        <f>'台南'!C25</f>
        <v>250150</v>
      </c>
      <c r="D32" s="119">
        <f t="shared" si="0"/>
        <v>4</v>
      </c>
      <c r="E32" s="114"/>
      <c r="F32" s="118">
        <f>'台南'!D25</f>
        <v>93023</v>
      </c>
      <c r="G32" s="120">
        <f t="shared" si="1"/>
        <v>5</v>
      </c>
      <c r="H32" s="94" t="s">
        <v>26</v>
      </c>
      <c r="I32" s="97">
        <f t="shared" si="2"/>
        <v>8.632467394879047</v>
      </c>
      <c r="J32" s="98">
        <f t="shared" si="3"/>
        <v>7.948869787834742</v>
      </c>
      <c r="K32" s="6">
        <f>'台南'!E25</f>
        <v>160</v>
      </c>
      <c r="L32" s="6">
        <f>'台南'!F25</f>
        <v>404</v>
      </c>
      <c r="M32"/>
      <c r="N32"/>
    </row>
    <row r="33" spans="2:14" ht="15" customHeight="1">
      <c r="B33" s="76" t="s">
        <v>222</v>
      </c>
      <c r="C33" s="118">
        <f>'高雄'!C25</f>
        <v>117440</v>
      </c>
      <c r="D33" s="119">
        <f t="shared" si="0"/>
        <v>11</v>
      </c>
      <c r="E33" s="114"/>
      <c r="F33" s="118">
        <f>'高雄'!D25</f>
        <v>112316</v>
      </c>
      <c r="G33" s="120">
        <f t="shared" si="1"/>
        <v>3</v>
      </c>
      <c r="H33" s="94" t="s">
        <v>222</v>
      </c>
      <c r="I33" s="97">
        <f t="shared" si="2"/>
        <v>4.052756229680573</v>
      </c>
      <c r="J33" s="98">
        <f t="shared" si="3"/>
        <v>9.597467928259107</v>
      </c>
      <c r="K33" s="6">
        <f>'高雄'!E25</f>
        <v>9</v>
      </c>
      <c r="L33" s="6">
        <f>'高雄'!F25</f>
        <v>516</v>
      </c>
      <c r="M33"/>
      <c r="N33"/>
    </row>
    <row r="34" spans="2:14" ht="15" customHeight="1">
      <c r="B34" s="76" t="s">
        <v>10</v>
      </c>
      <c r="C34" s="118">
        <f>'宜蘭'!C25</f>
        <v>229468</v>
      </c>
      <c r="D34" s="119">
        <f t="shared" si="0"/>
        <v>6</v>
      </c>
      <c r="E34" s="114"/>
      <c r="F34" s="118">
        <f>'宜蘭'!D25</f>
        <v>12452</v>
      </c>
      <c r="G34" s="120">
        <f t="shared" si="1"/>
        <v>15</v>
      </c>
      <c r="H34" s="94" t="s">
        <v>10</v>
      </c>
      <c r="I34" s="97">
        <f t="shared" si="2"/>
        <v>7.918748863354407</v>
      </c>
      <c r="J34" s="98">
        <f t="shared" si="3"/>
        <v>1.06403068701416</v>
      </c>
      <c r="K34" s="6">
        <f>'宜蘭'!E25</f>
        <v>44</v>
      </c>
      <c r="L34" s="6">
        <f>'宜蘭'!F25</f>
        <v>695</v>
      </c>
      <c r="M34"/>
      <c r="N34"/>
    </row>
    <row r="35" spans="2:14" ht="15" customHeight="1">
      <c r="B35" s="76" t="s">
        <v>12</v>
      </c>
      <c r="C35" s="118">
        <f>'新竹'!C25</f>
        <v>95362</v>
      </c>
      <c r="D35" s="119">
        <f t="shared" si="0"/>
        <v>14</v>
      </c>
      <c r="E35" s="114"/>
      <c r="F35" s="118">
        <f>'新竹'!D25</f>
        <v>27486</v>
      </c>
      <c r="G35" s="120">
        <f t="shared" si="1"/>
        <v>14</v>
      </c>
      <c r="H35" s="94" t="s">
        <v>12</v>
      </c>
      <c r="I35" s="97">
        <f t="shared" si="2"/>
        <v>3.2908629050987632</v>
      </c>
      <c r="J35" s="98">
        <f t="shared" si="3"/>
        <v>2.3486947850362356</v>
      </c>
      <c r="K35" s="6">
        <f>'新竹'!E25</f>
        <v>43</v>
      </c>
      <c r="L35" s="6">
        <f>'新竹'!F25</f>
        <v>283</v>
      </c>
      <c r="M35"/>
      <c r="N35"/>
    </row>
    <row r="36" spans="2:14" ht="15" customHeight="1">
      <c r="B36" s="76" t="s">
        <v>13</v>
      </c>
      <c r="C36" s="118">
        <f>'苗栗'!C25</f>
        <v>162960</v>
      </c>
      <c r="D36" s="119">
        <f t="shared" si="0"/>
        <v>8</v>
      </c>
      <c r="E36" s="114"/>
      <c r="F36" s="118">
        <f>'苗栗'!D25</f>
        <v>54912</v>
      </c>
      <c r="G36" s="120">
        <f t="shared" si="1"/>
        <v>11</v>
      </c>
      <c r="H36" s="94" t="s">
        <v>13</v>
      </c>
      <c r="I36" s="97">
        <f t="shared" si="2"/>
        <v>5.623613378650768</v>
      </c>
      <c r="J36" s="98">
        <f t="shared" si="3"/>
        <v>4.692262534959971</v>
      </c>
      <c r="K36" s="6">
        <f>'苗栗'!E25</f>
        <v>32</v>
      </c>
      <c r="L36" s="6">
        <f>'苗栗'!F25</f>
        <v>443</v>
      </c>
      <c r="M36"/>
      <c r="N36"/>
    </row>
    <row r="37" spans="2:14" ht="15" customHeight="1">
      <c r="B37" s="76" t="s">
        <v>14</v>
      </c>
      <c r="C37" s="118">
        <f>'彰化'!C25</f>
        <v>84328</v>
      </c>
      <c r="D37" s="119">
        <f t="shared" si="0"/>
        <v>15</v>
      </c>
      <c r="E37" s="114"/>
      <c r="F37" s="118">
        <f>'彰化'!D25</f>
        <v>9492</v>
      </c>
      <c r="G37" s="120">
        <f t="shared" si="1"/>
        <v>16</v>
      </c>
      <c r="H37" s="94" t="s">
        <v>14</v>
      </c>
      <c r="I37" s="97">
        <f t="shared" si="2"/>
        <v>2.9100887886282645</v>
      </c>
      <c r="J37" s="98">
        <f t="shared" si="3"/>
        <v>0.8110969547974949</v>
      </c>
      <c r="K37" s="6">
        <f>'彰化'!E25</f>
        <v>17</v>
      </c>
      <c r="L37" s="6">
        <f>'彰化'!F25</f>
        <v>200</v>
      </c>
      <c r="M37"/>
      <c r="N37"/>
    </row>
    <row r="38" spans="2:14" ht="15" customHeight="1">
      <c r="B38" s="76" t="s">
        <v>15</v>
      </c>
      <c r="C38" s="118">
        <f>'南投'!C25</f>
        <v>143884</v>
      </c>
      <c r="D38" s="119">
        <f t="shared" si="0"/>
        <v>9</v>
      </c>
      <c r="E38" s="114"/>
      <c r="F38" s="118">
        <f>'南投'!D25</f>
        <v>76933</v>
      </c>
      <c r="G38" s="120">
        <f t="shared" si="1"/>
        <v>6</v>
      </c>
      <c r="H38" s="94" t="s">
        <v>15</v>
      </c>
      <c r="I38" s="97">
        <f t="shared" si="2"/>
        <v>4.965316564640323</v>
      </c>
      <c r="J38" s="98">
        <f t="shared" si="3"/>
        <v>6.573969871832667</v>
      </c>
      <c r="K38" s="6">
        <f>'南投'!E25</f>
        <v>32</v>
      </c>
      <c r="L38" s="6">
        <f>'南投'!F25</f>
        <v>273</v>
      </c>
      <c r="M38"/>
      <c r="N38"/>
    </row>
    <row r="39" spans="2:14" ht="15" customHeight="1">
      <c r="B39" s="76" t="s">
        <v>16</v>
      </c>
      <c r="C39" s="118">
        <f>'雲林'!C25</f>
        <v>287921</v>
      </c>
      <c r="D39" s="119">
        <f t="shared" si="0"/>
        <v>2</v>
      </c>
      <c r="E39" s="114"/>
      <c r="F39" s="118">
        <f>'雲林'!D25</f>
        <v>66949</v>
      </c>
      <c r="G39" s="120">
        <f t="shared" si="1"/>
        <v>8</v>
      </c>
      <c r="H39" s="94" t="s">
        <v>16</v>
      </c>
      <c r="I39" s="97">
        <f t="shared" si="2"/>
        <v>9.935913031385049</v>
      </c>
      <c r="J39" s="98">
        <f t="shared" si="3"/>
        <v>5.720831229112672</v>
      </c>
      <c r="K39" s="6">
        <f>'雲林'!E25</f>
        <v>289</v>
      </c>
      <c r="L39" s="6">
        <f>'雲林'!F25</f>
        <v>589</v>
      </c>
      <c r="M39"/>
      <c r="N39"/>
    </row>
    <row r="40" spans="2:14" ht="15" customHeight="1">
      <c r="B40" s="76" t="s">
        <v>17</v>
      </c>
      <c r="C40" s="118">
        <f>'嘉義'!C25</f>
        <v>205561</v>
      </c>
      <c r="D40" s="119">
        <f t="shared" si="0"/>
        <v>7</v>
      </c>
      <c r="E40" s="114"/>
      <c r="F40" s="118">
        <f>'嘉義'!D25</f>
        <v>40869</v>
      </c>
      <c r="G40" s="120">
        <f t="shared" si="1"/>
        <v>12</v>
      </c>
      <c r="H40" s="94" t="s">
        <v>17</v>
      </c>
      <c r="I40" s="97">
        <f t="shared" si="2"/>
        <v>7.093738277668327</v>
      </c>
      <c r="J40" s="98">
        <f t="shared" si="3"/>
        <v>3.4922799668793534</v>
      </c>
      <c r="K40" s="6">
        <f>'嘉義'!E25</f>
        <v>228</v>
      </c>
      <c r="L40" s="6">
        <f>'嘉義'!F25</f>
        <v>635</v>
      </c>
      <c r="M40"/>
      <c r="N40"/>
    </row>
    <row r="41" spans="2:14" ht="15" customHeight="1">
      <c r="B41" s="76" t="s">
        <v>18</v>
      </c>
      <c r="C41" s="118">
        <f>'屏東'!C25</f>
        <v>126776</v>
      </c>
      <c r="D41" s="119">
        <f t="shared" si="0"/>
        <v>10</v>
      </c>
      <c r="E41" s="114"/>
      <c r="F41" s="118">
        <f>'屏東'!D25</f>
        <v>103905</v>
      </c>
      <c r="G41" s="120">
        <f t="shared" si="1"/>
        <v>4</v>
      </c>
      <c r="H41" s="94" t="s">
        <v>18</v>
      </c>
      <c r="I41" s="97">
        <f t="shared" si="2"/>
        <v>4.37493378554142</v>
      </c>
      <c r="J41" s="98">
        <f t="shared" si="3"/>
        <v>8.87874305607182</v>
      </c>
      <c r="K41" s="6">
        <f>'屏東'!E25</f>
        <v>4</v>
      </c>
      <c r="L41" s="6">
        <f>'屏東'!F25</f>
        <v>755</v>
      </c>
      <c r="M41"/>
      <c r="N41"/>
    </row>
    <row r="42" spans="2:14" ht="15" customHeight="1">
      <c r="B42" s="76" t="s">
        <v>19</v>
      </c>
      <c r="C42" s="118">
        <f>'台東'!C25</f>
        <v>230268</v>
      </c>
      <c r="D42" s="119">
        <f t="shared" si="0"/>
        <v>5</v>
      </c>
      <c r="E42" s="114"/>
      <c r="F42" s="118">
        <f>'台東'!D25</f>
        <v>67329</v>
      </c>
      <c r="G42" s="120">
        <f t="shared" si="1"/>
        <v>7</v>
      </c>
      <c r="H42" s="94" t="s">
        <v>19</v>
      </c>
      <c r="I42" s="97">
        <f t="shared" si="2"/>
        <v>7.946356194619263</v>
      </c>
      <c r="J42" s="98">
        <f t="shared" si="3"/>
        <v>5.753302451491839</v>
      </c>
      <c r="K42" s="6">
        <f>'台東'!E25</f>
        <v>13</v>
      </c>
      <c r="L42" s="6">
        <f>'台東'!F25</f>
        <v>1555</v>
      </c>
      <c r="M42"/>
      <c r="N42"/>
    </row>
    <row r="43" spans="2:14" ht="15" customHeight="1">
      <c r="B43" s="76" t="s">
        <v>20</v>
      </c>
      <c r="C43" s="118">
        <f>'花蓮'!C25</f>
        <v>391362</v>
      </c>
      <c r="D43" s="119">
        <f t="shared" si="0"/>
        <v>1</v>
      </c>
      <c r="E43" s="114"/>
      <c r="F43" s="118">
        <f>'花蓮'!D25</f>
        <v>66342</v>
      </c>
      <c r="G43" s="120">
        <f t="shared" si="1"/>
        <v>9</v>
      </c>
      <c r="H43" s="94" t="s">
        <v>20</v>
      </c>
      <c r="I43" s="97">
        <f t="shared" si="2"/>
        <v>13.505575473094758</v>
      </c>
      <c r="J43" s="98">
        <f t="shared" si="3"/>
        <v>5.668962723891215</v>
      </c>
      <c r="K43" s="6">
        <f>'花蓮'!E25</f>
        <v>87</v>
      </c>
      <c r="L43" s="6">
        <f>'花蓮'!F25</f>
        <v>2290</v>
      </c>
      <c r="M43"/>
      <c r="N43"/>
    </row>
    <row r="44" spans="2:14" ht="15" customHeight="1">
      <c r="B44" s="76" t="s">
        <v>21</v>
      </c>
      <c r="C44" s="118">
        <v>0</v>
      </c>
      <c r="D44" s="120">
        <v>0</v>
      </c>
      <c r="E44" s="114"/>
      <c r="F44" s="118">
        <v>0</v>
      </c>
      <c r="G44" s="120">
        <v>0</v>
      </c>
      <c r="H44" s="94" t="s">
        <v>21</v>
      </c>
      <c r="I44" s="97">
        <f t="shared" si="2"/>
        <v>0</v>
      </c>
      <c r="J44" s="98">
        <f t="shared" si="3"/>
        <v>0</v>
      </c>
      <c r="K44" s="6">
        <v>0</v>
      </c>
      <c r="L44" s="6">
        <v>0</v>
      </c>
      <c r="M44"/>
      <c r="N44"/>
    </row>
    <row r="45" spans="2:14" ht="15" customHeight="1">
      <c r="B45" s="76" t="s">
        <v>22</v>
      </c>
      <c r="C45" s="118">
        <f>'基市'!C25</f>
        <v>15638</v>
      </c>
      <c r="D45" s="119">
        <f>RANK(C45,$C$28:$C$49,0)</f>
        <v>17</v>
      </c>
      <c r="E45" s="114"/>
      <c r="F45" s="118">
        <f>'基市'!D25</f>
        <v>8833</v>
      </c>
      <c r="G45" s="120">
        <f>RANK(F45,$F$28:$F$49,0)</f>
        <v>17</v>
      </c>
      <c r="H45" s="94" t="s">
        <v>22</v>
      </c>
      <c r="I45" s="97">
        <f t="shared" si="2"/>
        <v>0.5396543078997343</v>
      </c>
      <c r="J45" s="98">
        <f t="shared" si="3"/>
        <v>0.7547850191452037</v>
      </c>
      <c r="K45" s="6">
        <f>'基市'!E25</f>
        <v>1</v>
      </c>
      <c r="L45" s="6">
        <f>'基市'!F25</f>
        <v>11</v>
      </c>
      <c r="M45"/>
      <c r="N45"/>
    </row>
    <row r="46" spans="2:14" ht="15" customHeight="1">
      <c r="B46" s="76" t="s">
        <v>23</v>
      </c>
      <c r="C46" s="118">
        <f>'竹市'!C25</f>
        <v>10101</v>
      </c>
      <c r="D46" s="119">
        <f>RANK(C46,$C$28:$C$49,0)</f>
        <v>19</v>
      </c>
      <c r="E46" s="114"/>
      <c r="F46" s="118">
        <f>'竹市'!D25</f>
        <v>3528</v>
      </c>
      <c r="G46" s="120">
        <f>RANK(F46,$F$28:$F$49,0)</f>
        <v>18</v>
      </c>
      <c r="H46" s="94" t="s">
        <v>23</v>
      </c>
      <c r="I46" s="97">
        <f t="shared" si="2"/>
        <v>0.3485770663828633</v>
      </c>
      <c r="J46" s="98">
        <f t="shared" si="3"/>
        <v>0.3014696646149981</v>
      </c>
      <c r="K46" s="6">
        <f>'竹市'!E25</f>
        <v>5</v>
      </c>
      <c r="L46" s="6">
        <f>'竹市'!F25</f>
        <v>19</v>
      </c>
      <c r="M46"/>
      <c r="N46"/>
    </row>
    <row r="47" spans="2:14" ht="15" customHeight="1">
      <c r="B47" s="76" t="s">
        <v>25</v>
      </c>
      <c r="C47" s="118">
        <f>'嘉市'!C25</f>
        <v>10900</v>
      </c>
      <c r="D47" s="119">
        <f>RANK(C47,$C$28:$C$49,0)</f>
        <v>18</v>
      </c>
      <c r="E47" s="114"/>
      <c r="F47" s="118">
        <f>'嘉市'!D25</f>
        <v>2825</v>
      </c>
      <c r="G47" s="120">
        <f>RANK(F47,$F$28:$F$49,0)</f>
        <v>19</v>
      </c>
      <c r="H47" s="94" t="s">
        <v>25</v>
      </c>
      <c r="I47" s="97">
        <f t="shared" si="2"/>
        <v>0.3761498884836363</v>
      </c>
      <c r="J47" s="98">
        <f t="shared" si="3"/>
        <v>0.24139790321354015</v>
      </c>
      <c r="K47" s="6">
        <f>'嘉市'!E25</f>
        <v>16</v>
      </c>
      <c r="L47" s="6">
        <f>'嘉市'!F25</f>
        <v>15</v>
      </c>
      <c r="M47"/>
      <c r="N47"/>
    </row>
    <row r="48" spans="2:14" ht="15" customHeight="1">
      <c r="B48" s="76" t="s">
        <v>223</v>
      </c>
      <c r="C48" s="118">
        <v>0</v>
      </c>
      <c r="D48" s="119">
        <v>0</v>
      </c>
      <c r="E48" s="114"/>
      <c r="F48" s="118">
        <v>0</v>
      </c>
      <c r="G48" s="120">
        <v>0</v>
      </c>
      <c r="H48" s="94" t="s">
        <v>223</v>
      </c>
      <c r="I48" s="97">
        <f t="shared" si="2"/>
        <v>0</v>
      </c>
      <c r="J48" s="98">
        <f t="shared" si="3"/>
        <v>0</v>
      </c>
      <c r="K48" s="6">
        <v>0</v>
      </c>
      <c r="L48" s="6">
        <v>0</v>
      </c>
      <c r="M48"/>
      <c r="N48"/>
    </row>
    <row r="49" spans="2:14" ht="15" customHeight="1">
      <c r="B49" s="76" t="s">
        <v>112</v>
      </c>
      <c r="C49" s="119">
        <v>0</v>
      </c>
      <c r="D49" s="119">
        <v>0</v>
      </c>
      <c r="E49" s="114"/>
      <c r="F49" s="118">
        <v>0</v>
      </c>
      <c r="G49" s="120">
        <v>0</v>
      </c>
      <c r="H49" s="94" t="s">
        <v>226</v>
      </c>
      <c r="I49" s="97">
        <f t="shared" si="2"/>
        <v>0</v>
      </c>
      <c r="J49" s="98">
        <f t="shared" si="3"/>
        <v>0</v>
      </c>
      <c r="K49" s="6">
        <v>0</v>
      </c>
      <c r="L49" s="6">
        <v>0</v>
      </c>
      <c r="M49"/>
      <c r="N49"/>
    </row>
    <row r="50" spans="2:14" ht="3.75" customHeight="1">
      <c r="B50" s="66"/>
      <c r="C50" s="121"/>
      <c r="D50" s="121"/>
      <c r="E50" s="122"/>
      <c r="F50" s="123"/>
      <c r="G50" s="122"/>
      <c r="H50" s="9"/>
      <c r="I50" s="95">
        <f>C50/$C$27*100</f>
        <v>0</v>
      </c>
      <c r="J50" s="96"/>
      <c r="K50" s="9"/>
      <c r="L50" s="9"/>
      <c r="M50"/>
      <c r="N50"/>
    </row>
    <row r="51" spans="2:14" ht="16.5" customHeight="1">
      <c r="B51" s="67" t="s">
        <v>200</v>
      </c>
      <c r="H51" s="9"/>
      <c r="I51" s="95">
        <f>SUM(I28:I50)</f>
        <v>99.99999999999999</v>
      </c>
      <c r="J51" s="96">
        <f>SUM(J28:J49)</f>
        <v>99.99999999999999</v>
      </c>
      <c r="K51" s="9"/>
      <c r="L51" s="9"/>
      <c r="M51"/>
      <c r="N51"/>
    </row>
    <row r="52" spans="8:9" ht="16.5">
      <c r="H52" s="9"/>
      <c r="I52" s="9"/>
    </row>
    <row r="53" ht="16.5">
      <c r="B53" s="71"/>
    </row>
    <row r="54" ht="16.5">
      <c r="B54" s="106" t="s">
        <v>230</v>
      </c>
    </row>
  </sheetData>
  <sheetProtection/>
  <printOptions verticalCentered="1"/>
  <pageMargins left="0.7086614173228347" right="0.7874015748031497" top="0.4724409448818898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33.75" customHeight="1">
      <c r="A1" s="244" t="s">
        <v>268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170</v>
      </c>
      <c r="E2" s="18" t="s">
        <v>231</v>
      </c>
      <c r="F2" s="18" t="s">
        <v>171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172</v>
      </c>
      <c r="F3" s="20" t="s">
        <v>173</v>
      </c>
    </row>
    <row r="4" spans="1:6" ht="16.5" customHeight="1" hidden="1">
      <c r="A4" s="30" t="s">
        <v>174</v>
      </c>
      <c r="B4" s="21" t="s">
        <v>40</v>
      </c>
      <c r="C4" s="22">
        <v>107043</v>
      </c>
      <c r="D4" s="23">
        <v>43431</v>
      </c>
      <c r="E4" s="34">
        <v>0</v>
      </c>
      <c r="F4" s="35">
        <v>0</v>
      </c>
    </row>
    <row r="5" spans="1:6" ht="16.5" customHeight="1" hidden="1">
      <c r="A5" s="30" t="s">
        <v>175</v>
      </c>
      <c r="B5" s="21" t="s">
        <v>40</v>
      </c>
      <c r="C5" s="24">
        <v>109797</v>
      </c>
      <c r="D5" s="25">
        <v>47291</v>
      </c>
      <c r="E5" s="24">
        <v>0</v>
      </c>
      <c r="F5" s="25">
        <v>0</v>
      </c>
    </row>
    <row r="6" spans="1:6" ht="16.5" customHeight="1" hidden="1">
      <c r="A6" s="30" t="s">
        <v>176</v>
      </c>
      <c r="B6" s="21" t="s">
        <v>40</v>
      </c>
      <c r="C6" s="24">
        <v>109882</v>
      </c>
      <c r="D6" s="25">
        <v>51072</v>
      </c>
      <c r="E6" s="24">
        <v>0</v>
      </c>
      <c r="F6" s="25">
        <v>0</v>
      </c>
    </row>
    <row r="7" spans="1:6" ht="16.5" customHeight="1" hidden="1">
      <c r="A7" s="30" t="s">
        <v>177</v>
      </c>
      <c r="B7" s="21" t="s">
        <v>40</v>
      </c>
      <c r="C7" s="24">
        <v>111470</v>
      </c>
      <c r="D7" s="25">
        <v>54903</v>
      </c>
      <c r="E7" s="24">
        <v>0</v>
      </c>
      <c r="F7" s="25">
        <v>0</v>
      </c>
    </row>
    <row r="8" spans="1:6" ht="15" customHeight="1" hidden="1">
      <c r="A8" s="30" t="s">
        <v>178</v>
      </c>
      <c r="B8" s="21" t="s">
        <v>40</v>
      </c>
      <c r="C8" s="24">
        <v>113736</v>
      </c>
      <c r="D8" s="25">
        <v>58970</v>
      </c>
      <c r="E8" s="24">
        <v>0</v>
      </c>
      <c r="F8" s="25">
        <v>0</v>
      </c>
    </row>
    <row r="9" spans="1:6" ht="15" customHeight="1" hidden="1">
      <c r="A9" s="30" t="s">
        <v>179</v>
      </c>
      <c r="B9" s="21" t="s">
        <v>40</v>
      </c>
      <c r="C9" s="26">
        <v>114075</v>
      </c>
      <c r="D9" s="27">
        <v>61693</v>
      </c>
      <c r="E9" s="27">
        <v>26</v>
      </c>
      <c r="F9" s="27">
        <v>584</v>
      </c>
    </row>
    <row r="10" spans="1:6" ht="15" customHeight="1" hidden="1">
      <c r="A10" s="30" t="s">
        <v>180</v>
      </c>
      <c r="B10" s="21" t="s">
        <v>40</v>
      </c>
      <c r="C10" s="26">
        <v>150541</v>
      </c>
      <c r="D10" s="27">
        <v>66067</v>
      </c>
      <c r="E10" s="27">
        <v>24</v>
      </c>
      <c r="F10" s="27">
        <v>843</v>
      </c>
    </row>
    <row r="11" spans="1:6" ht="15" customHeight="1" hidden="1">
      <c r="A11" s="30" t="s">
        <v>102</v>
      </c>
      <c r="B11" s="21" t="s">
        <v>40</v>
      </c>
      <c r="C11" s="26">
        <v>115178</v>
      </c>
      <c r="D11" s="27">
        <v>66030</v>
      </c>
      <c r="E11" s="27">
        <v>25</v>
      </c>
      <c r="F11" s="27">
        <v>364</v>
      </c>
    </row>
    <row r="12" spans="1:6" ht="15" customHeight="1" hidden="1">
      <c r="A12" s="30" t="s">
        <v>203</v>
      </c>
      <c r="B12" s="21" t="s">
        <v>40</v>
      </c>
      <c r="C12" s="26">
        <v>116631</v>
      </c>
      <c r="D12" s="27">
        <v>70463</v>
      </c>
      <c r="E12" s="27">
        <v>25</v>
      </c>
      <c r="F12" s="27">
        <v>371</v>
      </c>
    </row>
    <row r="13" spans="1:6" s="67" customFormat="1" ht="13.5" customHeight="1" hidden="1">
      <c r="A13" s="30" t="s">
        <v>204</v>
      </c>
      <c r="B13" s="93" t="s">
        <v>214</v>
      </c>
      <c r="C13" s="74">
        <v>118971</v>
      </c>
      <c r="D13" s="75">
        <v>75295</v>
      </c>
      <c r="E13" s="75">
        <v>31</v>
      </c>
      <c r="F13" s="75">
        <v>373</v>
      </c>
    </row>
    <row r="14" spans="1:6" s="67" customFormat="1" ht="13.5" customHeight="1" hidden="1">
      <c r="A14" s="30" t="s">
        <v>205</v>
      </c>
      <c r="B14" s="93" t="s">
        <v>214</v>
      </c>
      <c r="C14" s="74">
        <v>118971</v>
      </c>
      <c r="D14" s="75">
        <v>76079</v>
      </c>
      <c r="E14" s="75">
        <v>31</v>
      </c>
      <c r="F14" s="75">
        <v>379</v>
      </c>
    </row>
    <row r="15" spans="1:6" s="67" customFormat="1" ht="13.5" customHeight="1" hidden="1">
      <c r="A15" s="30" t="s">
        <v>208</v>
      </c>
      <c r="B15" s="93" t="s">
        <v>214</v>
      </c>
      <c r="C15" s="74">
        <v>119877</v>
      </c>
      <c r="D15" s="74">
        <v>76079</v>
      </c>
      <c r="E15" s="74">
        <v>31</v>
      </c>
      <c r="F15" s="75">
        <v>379</v>
      </c>
    </row>
    <row r="16" spans="1:6" s="67" customFormat="1" ht="13.5" customHeight="1" hidden="1">
      <c r="A16" s="30" t="s">
        <v>211</v>
      </c>
      <c r="B16" s="93" t="s">
        <v>214</v>
      </c>
      <c r="C16" s="74">
        <v>119877</v>
      </c>
      <c r="D16" s="75">
        <v>76484</v>
      </c>
      <c r="E16" s="74">
        <v>31</v>
      </c>
      <c r="F16" s="75">
        <v>379</v>
      </c>
    </row>
    <row r="17" spans="1:6" s="67" customFormat="1" ht="13.5" customHeight="1" hidden="1">
      <c r="A17" s="30" t="s">
        <v>213</v>
      </c>
      <c r="B17" s="93" t="s">
        <v>214</v>
      </c>
      <c r="C17" s="74">
        <v>122799</v>
      </c>
      <c r="D17" s="75">
        <v>77526</v>
      </c>
      <c r="E17" s="74">
        <v>31</v>
      </c>
      <c r="F17" s="75">
        <v>379</v>
      </c>
    </row>
    <row r="18" spans="1:6" s="67" customFormat="1" ht="13.5" customHeight="1" hidden="1">
      <c r="A18" s="30" t="s">
        <v>215</v>
      </c>
      <c r="B18" s="93" t="s">
        <v>214</v>
      </c>
      <c r="C18" s="74">
        <v>122394</v>
      </c>
      <c r="D18" s="75">
        <v>78536</v>
      </c>
      <c r="E18" s="74">
        <v>31</v>
      </c>
      <c r="F18" s="75">
        <v>379</v>
      </c>
    </row>
    <row r="19" spans="1:6" s="67" customFormat="1" ht="13.5" customHeight="1" hidden="1">
      <c r="A19" s="30" t="s">
        <v>219</v>
      </c>
      <c r="B19" s="93" t="s">
        <v>214</v>
      </c>
      <c r="C19" s="74">
        <v>122661</v>
      </c>
      <c r="D19" s="74">
        <v>78640</v>
      </c>
      <c r="E19" s="74">
        <v>31</v>
      </c>
      <c r="F19" s="75">
        <v>379</v>
      </c>
    </row>
    <row r="20" spans="1:6" s="67" customFormat="1" ht="15.75" customHeight="1" hidden="1">
      <c r="A20" s="30" t="s">
        <v>225</v>
      </c>
      <c r="B20" s="93" t="s">
        <v>214</v>
      </c>
      <c r="C20" s="74">
        <v>124807</v>
      </c>
      <c r="D20" s="74">
        <v>79837</v>
      </c>
      <c r="E20" s="74">
        <v>31</v>
      </c>
      <c r="F20" s="75">
        <v>379</v>
      </c>
    </row>
    <row r="21" spans="1:6" s="67" customFormat="1" ht="14.25" customHeight="1">
      <c r="A21" s="30" t="s">
        <v>245</v>
      </c>
      <c r="B21" s="124" t="s">
        <v>214</v>
      </c>
      <c r="C21" s="125">
        <v>125990</v>
      </c>
      <c r="D21" s="125">
        <v>82772</v>
      </c>
      <c r="E21" s="125">
        <v>31</v>
      </c>
      <c r="F21" s="126">
        <v>383</v>
      </c>
    </row>
    <row r="22" spans="1:6" s="11" customFormat="1" ht="14.25" customHeight="1">
      <c r="A22" s="30" t="s">
        <v>246</v>
      </c>
      <c r="B22" s="205" t="s">
        <v>214</v>
      </c>
      <c r="C22" s="206">
        <v>127857</v>
      </c>
      <c r="D22" s="206">
        <v>90756</v>
      </c>
      <c r="E22" s="206">
        <v>31</v>
      </c>
      <c r="F22" s="207">
        <v>387</v>
      </c>
    </row>
    <row r="23" spans="1:6" s="11" customFormat="1" ht="14.25" customHeight="1">
      <c r="A23" s="30" t="s">
        <v>247</v>
      </c>
      <c r="B23" s="205" t="s">
        <v>214</v>
      </c>
      <c r="C23" s="206">
        <v>128957</v>
      </c>
      <c r="D23" s="206">
        <v>93137</v>
      </c>
      <c r="E23" s="206">
        <v>31</v>
      </c>
      <c r="F23" s="207">
        <v>388</v>
      </c>
    </row>
    <row r="24" spans="1:6" s="11" customFormat="1" ht="14.25" customHeight="1">
      <c r="A24" s="30" t="s">
        <v>248</v>
      </c>
      <c r="B24" s="205" t="s">
        <v>214</v>
      </c>
      <c r="C24" s="206">
        <v>129987</v>
      </c>
      <c r="D24" s="206">
        <v>96393</v>
      </c>
      <c r="E24" s="206">
        <v>32</v>
      </c>
      <c r="F24" s="207">
        <v>389</v>
      </c>
    </row>
    <row r="25" spans="1:6" s="11" customFormat="1" ht="14.25" customHeight="1">
      <c r="A25" s="30" t="s">
        <v>249</v>
      </c>
      <c r="B25" s="205" t="s">
        <v>214</v>
      </c>
      <c r="C25" s="206">
        <f>C27+C33</f>
        <v>162960</v>
      </c>
      <c r="D25" s="206">
        <f>D27+D33</f>
        <v>54912</v>
      </c>
      <c r="E25" s="206">
        <f>E27+E33</f>
        <v>32</v>
      </c>
      <c r="F25" s="207">
        <f>F27+F33</f>
        <v>443</v>
      </c>
    </row>
    <row r="26" spans="1:6" s="67" customFormat="1" ht="3" customHeight="1">
      <c r="A26" s="30"/>
      <c r="B26" s="127"/>
      <c r="C26" s="128"/>
      <c r="D26" s="128"/>
      <c r="E26" s="128"/>
      <c r="F26" s="126"/>
    </row>
    <row r="27" spans="1:6" s="67" customFormat="1" ht="14.25" customHeight="1">
      <c r="A27" s="39" t="s">
        <v>181</v>
      </c>
      <c r="B27" s="147"/>
      <c r="C27" s="128">
        <f>SUM(C29:C31)</f>
        <v>76411</v>
      </c>
      <c r="D27" s="128">
        <f>SUM(D29:D31)</f>
        <v>44639</v>
      </c>
      <c r="E27" s="128">
        <f>SUM(E29:E31)</f>
        <v>23</v>
      </c>
      <c r="F27" s="126">
        <f>SUM(F29:F31)</f>
        <v>431</v>
      </c>
    </row>
    <row r="28" spans="1:6" s="67" customFormat="1" ht="3" customHeight="1">
      <c r="A28" s="43"/>
      <c r="B28" s="147"/>
      <c r="C28" s="189"/>
      <c r="D28" s="189"/>
      <c r="E28" s="189"/>
      <c r="F28" s="190"/>
    </row>
    <row r="29" spans="1:6" s="67" customFormat="1" ht="14.25" customHeight="1">
      <c r="A29" s="44" t="s">
        <v>57</v>
      </c>
      <c r="B29" s="135">
        <v>54</v>
      </c>
      <c r="C29" s="157">
        <v>20933</v>
      </c>
      <c r="D29" s="176">
        <v>10003</v>
      </c>
      <c r="E29" s="176">
        <v>6</v>
      </c>
      <c r="F29" s="177">
        <v>19</v>
      </c>
    </row>
    <row r="30" spans="1:6" s="67" customFormat="1" ht="14.25" customHeight="1">
      <c r="A30" s="44" t="s">
        <v>55</v>
      </c>
      <c r="B30" s="135">
        <v>58.3</v>
      </c>
      <c r="C30" s="176">
        <v>38160</v>
      </c>
      <c r="D30" s="176">
        <v>30589</v>
      </c>
      <c r="E30" s="176">
        <v>17</v>
      </c>
      <c r="F30" s="177">
        <v>241</v>
      </c>
    </row>
    <row r="31" spans="1:6" ht="14.25" customHeight="1">
      <c r="A31" s="44" t="s">
        <v>56</v>
      </c>
      <c r="B31" s="208">
        <v>95.8</v>
      </c>
      <c r="C31" s="179">
        <v>17318</v>
      </c>
      <c r="D31" s="179">
        <v>4047</v>
      </c>
      <c r="E31" s="209">
        <v>0</v>
      </c>
      <c r="F31" s="210">
        <v>171</v>
      </c>
    </row>
    <row r="32" spans="1:6" ht="3" customHeight="1">
      <c r="A32" s="44"/>
      <c r="B32" s="129"/>
      <c r="C32" s="211"/>
      <c r="D32" s="211"/>
      <c r="E32" s="133"/>
      <c r="F32" s="134"/>
    </row>
    <row r="33" spans="1:6" ht="14.25" customHeight="1">
      <c r="A33" s="39" t="s">
        <v>182</v>
      </c>
      <c r="B33" s="129"/>
      <c r="C33" s="212">
        <f>SUM(C35:C38)</f>
        <v>86549</v>
      </c>
      <c r="D33" s="212">
        <f>SUM(D35:D38)</f>
        <v>10273</v>
      </c>
      <c r="E33" s="130">
        <f>SUM(E35:E38)</f>
        <v>9</v>
      </c>
      <c r="F33" s="131">
        <f>SUM(F35:F38)</f>
        <v>12</v>
      </c>
    </row>
    <row r="34" spans="1:6" ht="3" customHeight="1">
      <c r="A34" s="44"/>
      <c r="B34" s="129"/>
      <c r="C34" s="211"/>
      <c r="D34" s="211"/>
      <c r="E34" s="133"/>
      <c r="F34" s="134"/>
    </row>
    <row r="35" spans="1:6" ht="14.25" customHeight="1">
      <c r="A35" s="44" t="s">
        <v>183</v>
      </c>
      <c r="B35" s="208">
        <v>32.5</v>
      </c>
      <c r="C35" s="211">
        <v>35170</v>
      </c>
      <c r="D35" s="211">
        <v>1622</v>
      </c>
      <c r="E35" s="133">
        <v>9</v>
      </c>
      <c r="F35" s="134">
        <v>2</v>
      </c>
    </row>
    <row r="36" spans="1:6" ht="14.25" customHeight="1">
      <c r="A36" s="44" t="s">
        <v>184</v>
      </c>
      <c r="B36" s="208">
        <v>10</v>
      </c>
      <c r="C36" s="211">
        <v>12293</v>
      </c>
      <c r="D36" s="211">
        <v>3583</v>
      </c>
      <c r="E36" s="133">
        <v>0</v>
      </c>
      <c r="F36" s="134">
        <v>1</v>
      </c>
    </row>
    <row r="37" spans="1:6" ht="15" customHeight="1">
      <c r="A37" s="44" t="s">
        <v>58</v>
      </c>
      <c r="B37" s="208">
        <v>16.5</v>
      </c>
      <c r="C37" s="211">
        <v>16576</v>
      </c>
      <c r="D37" s="211">
        <v>5068</v>
      </c>
      <c r="E37" s="133">
        <v>0</v>
      </c>
      <c r="F37" s="134">
        <v>1</v>
      </c>
    </row>
    <row r="38" spans="1:6" ht="14.25" customHeight="1">
      <c r="A38" s="45" t="s">
        <v>59</v>
      </c>
      <c r="B38" s="191">
        <v>14</v>
      </c>
      <c r="C38" s="184">
        <v>22510</v>
      </c>
      <c r="D38" s="184">
        <v>0</v>
      </c>
      <c r="E38" s="213">
        <v>0</v>
      </c>
      <c r="F38" s="214">
        <v>8</v>
      </c>
    </row>
    <row r="39" ht="14.25" customHeight="1">
      <c r="A39" s="246" t="s">
        <v>283</v>
      </c>
    </row>
    <row r="40" ht="14.25" customHeight="1">
      <c r="A40" s="113" t="s">
        <v>284</v>
      </c>
    </row>
  </sheetData>
  <sheetProtection/>
  <printOptions horizontalCentered="1"/>
  <pageMargins left="0.7874015748031497" right="0.7874015748031497" top="3.346456692913386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6" width="21.125" style="4" customWidth="1"/>
    <col min="7" max="16384" width="9.00390625" style="4" customWidth="1"/>
  </cols>
  <sheetData>
    <row r="1" spans="1:6" ht="57.75" customHeight="1">
      <c r="A1" s="244" t="s">
        <v>269</v>
      </c>
      <c r="B1" s="13"/>
      <c r="C1" s="2"/>
      <c r="D1" s="3"/>
      <c r="E1" s="14"/>
      <c r="F1" s="14"/>
    </row>
    <row r="2" spans="1:6" ht="16.5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76945</v>
      </c>
      <c r="D4" s="23">
        <v>2822</v>
      </c>
      <c r="E4" s="34">
        <v>0</v>
      </c>
      <c r="F4" s="35">
        <v>0</v>
      </c>
    </row>
    <row r="5" spans="1:6" ht="16.5" customHeight="1" hidden="1">
      <c r="A5" s="30" t="s">
        <v>138</v>
      </c>
      <c r="B5" s="21" t="s">
        <v>40</v>
      </c>
      <c r="C5" s="22">
        <v>76945</v>
      </c>
      <c r="D5" s="23">
        <v>2822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2">
        <v>77095</v>
      </c>
      <c r="D6" s="23">
        <v>2822</v>
      </c>
      <c r="E6" s="24">
        <v>0</v>
      </c>
      <c r="F6" s="25">
        <v>0</v>
      </c>
    </row>
    <row r="7" spans="1:6" ht="16.5" customHeight="1" hidden="1">
      <c r="A7" s="30" t="s">
        <v>140</v>
      </c>
      <c r="B7" s="21" t="s">
        <v>40</v>
      </c>
      <c r="C7" s="22">
        <v>77095</v>
      </c>
      <c r="D7" s="23">
        <v>2822</v>
      </c>
      <c r="E7" s="24">
        <v>0</v>
      </c>
      <c r="F7" s="25">
        <v>0</v>
      </c>
    </row>
    <row r="8" spans="1:6" ht="16.5" customHeight="1" hidden="1">
      <c r="A8" s="30" t="s">
        <v>122</v>
      </c>
      <c r="B8" s="21" t="s">
        <v>40</v>
      </c>
      <c r="C8" s="22">
        <v>77095</v>
      </c>
      <c r="D8" s="23">
        <v>2822</v>
      </c>
      <c r="E8" s="24">
        <v>0</v>
      </c>
      <c r="F8" s="25">
        <v>0</v>
      </c>
    </row>
    <row r="9" spans="1:6" ht="16.5" customHeight="1" hidden="1">
      <c r="A9" s="30" t="s">
        <v>123</v>
      </c>
      <c r="B9" s="21" t="s">
        <v>40</v>
      </c>
      <c r="C9" s="26">
        <v>79046</v>
      </c>
      <c r="D9" s="27">
        <v>2412</v>
      </c>
      <c r="E9" s="27">
        <v>17</v>
      </c>
      <c r="F9" s="27">
        <v>401</v>
      </c>
    </row>
    <row r="10" spans="1:6" ht="16.5" customHeight="1" hidden="1">
      <c r="A10" s="30" t="s">
        <v>124</v>
      </c>
      <c r="B10" s="21" t="s">
        <v>40</v>
      </c>
      <c r="C10" s="26">
        <v>916</v>
      </c>
      <c r="D10" s="27">
        <v>2412</v>
      </c>
      <c r="E10" s="27">
        <v>0</v>
      </c>
      <c r="F10" s="27">
        <v>25</v>
      </c>
    </row>
    <row r="11" spans="1:6" ht="16.5" customHeight="1" hidden="1">
      <c r="A11" s="30" t="s">
        <v>102</v>
      </c>
      <c r="B11" s="21" t="s">
        <v>40</v>
      </c>
      <c r="C11" s="26">
        <v>78630</v>
      </c>
      <c r="D11" s="27">
        <v>2610</v>
      </c>
      <c r="E11" s="27">
        <v>17</v>
      </c>
      <c r="F11" s="27">
        <v>377</v>
      </c>
    </row>
    <row r="12" spans="1:6" ht="15" customHeight="1" hidden="1">
      <c r="A12" s="30" t="s">
        <v>203</v>
      </c>
      <c r="B12" s="21" t="s">
        <v>40</v>
      </c>
      <c r="C12" s="26">
        <v>78630</v>
      </c>
      <c r="D12" s="27">
        <v>4610</v>
      </c>
      <c r="E12" s="27">
        <v>17</v>
      </c>
      <c r="F12" s="27">
        <v>379</v>
      </c>
    </row>
    <row r="13" spans="1:6" s="67" customFormat="1" ht="13.5" customHeight="1" hidden="1">
      <c r="A13" s="30" t="s">
        <v>204</v>
      </c>
      <c r="B13" s="93" t="s">
        <v>214</v>
      </c>
      <c r="C13" s="74">
        <v>79965</v>
      </c>
      <c r="D13" s="75">
        <v>6808</v>
      </c>
      <c r="E13" s="75">
        <v>17</v>
      </c>
      <c r="F13" s="75">
        <v>166</v>
      </c>
    </row>
    <row r="14" spans="1:6" s="67" customFormat="1" ht="13.5" customHeight="1" hidden="1">
      <c r="A14" s="30" t="s">
        <v>205</v>
      </c>
      <c r="B14" s="93" t="s">
        <v>214</v>
      </c>
      <c r="C14" s="74">
        <v>79965</v>
      </c>
      <c r="D14" s="75">
        <v>6808</v>
      </c>
      <c r="E14" s="75">
        <v>17</v>
      </c>
      <c r="F14" s="75">
        <v>166</v>
      </c>
    </row>
    <row r="15" spans="1:6" s="67" customFormat="1" ht="13.5" customHeight="1" hidden="1">
      <c r="A15" s="30" t="s">
        <v>208</v>
      </c>
      <c r="B15" s="93" t="s">
        <v>214</v>
      </c>
      <c r="C15" s="74">
        <v>79965</v>
      </c>
      <c r="D15" s="74">
        <v>6808</v>
      </c>
      <c r="E15" s="74">
        <v>17</v>
      </c>
      <c r="F15" s="75">
        <v>166</v>
      </c>
    </row>
    <row r="16" spans="1:6" s="67" customFormat="1" ht="15.75" customHeight="1" hidden="1">
      <c r="A16" s="30" t="s">
        <v>211</v>
      </c>
      <c r="B16" s="93" t="s">
        <v>214</v>
      </c>
      <c r="C16" s="74">
        <v>79965</v>
      </c>
      <c r="D16" s="75">
        <v>8158</v>
      </c>
      <c r="E16" s="74">
        <v>17</v>
      </c>
      <c r="F16" s="75">
        <v>166</v>
      </c>
    </row>
    <row r="17" spans="1:6" s="67" customFormat="1" ht="15.75" customHeight="1" hidden="1">
      <c r="A17" s="30" t="s">
        <v>213</v>
      </c>
      <c r="B17" s="93" t="s">
        <v>214</v>
      </c>
      <c r="C17" s="74">
        <v>79965</v>
      </c>
      <c r="D17" s="75">
        <v>8158</v>
      </c>
      <c r="E17" s="74">
        <v>17</v>
      </c>
      <c r="F17" s="75">
        <v>166</v>
      </c>
    </row>
    <row r="18" spans="1:6" s="67" customFormat="1" ht="15.75" customHeight="1" hidden="1">
      <c r="A18" s="30" t="s">
        <v>215</v>
      </c>
      <c r="B18" s="93" t="s">
        <v>214</v>
      </c>
      <c r="C18" s="74">
        <v>80340</v>
      </c>
      <c r="D18" s="75">
        <v>8158</v>
      </c>
      <c r="E18" s="74">
        <v>17</v>
      </c>
      <c r="F18" s="75">
        <v>170</v>
      </c>
    </row>
    <row r="19" spans="1:6" s="67" customFormat="1" ht="15.75" customHeight="1" hidden="1">
      <c r="A19" s="30" t="s">
        <v>219</v>
      </c>
      <c r="B19" s="93" t="s">
        <v>214</v>
      </c>
      <c r="C19" s="75">
        <v>80340</v>
      </c>
      <c r="D19" s="75">
        <v>8158</v>
      </c>
      <c r="E19" s="75">
        <v>17</v>
      </c>
      <c r="F19" s="75">
        <v>170</v>
      </c>
    </row>
    <row r="20" spans="1:6" s="67" customFormat="1" ht="15.75" customHeight="1" hidden="1">
      <c r="A20" s="30" t="s">
        <v>225</v>
      </c>
      <c r="B20" s="93" t="s">
        <v>214</v>
      </c>
      <c r="C20" s="75">
        <v>80340</v>
      </c>
      <c r="D20" s="75">
        <v>8727</v>
      </c>
      <c r="E20" s="75">
        <v>17</v>
      </c>
      <c r="F20" s="75">
        <v>171</v>
      </c>
    </row>
    <row r="21" spans="1:6" s="67" customFormat="1" ht="15.75" customHeight="1">
      <c r="A21" s="30" t="s">
        <v>245</v>
      </c>
      <c r="B21" s="124" t="s">
        <v>214</v>
      </c>
      <c r="C21" s="126">
        <v>82860</v>
      </c>
      <c r="D21" s="126">
        <v>8727</v>
      </c>
      <c r="E21" s="126">
        <v>17</v>
      </c>
      <c r="F21" s="126">
        <v>192</v>
      </c>
    </row>
    <row r="22" spans="1:6" s="67" customFormat="1" ht="15.75" customHeight="1">
      <c r="A22" s="30" t="s">
        <v>246</v>
      </c>
      <c r="B22" s="124" t="s">
        <v>214</v>
      </c>
      <c r="C22" s="125">
        <v>84161</v>
      </c>
      <c r="D22" s="125">
        <v>9012</v>
      </c>
      <c r="E22" s="125">
        <v>17</v>
      </c>
      <c r="F22" s="126">
        <v>193</v>
      </c>
    </row>
    <row r="23" spans="1:6" s="67" customFormat="1" ht="15.75" customHeight="1">
      <c r="A23" s="30" t="s">
        <v>247</v>
      </c>
      <c r="B23" s="124" t="s">
        <v>214</v>
      </c>
      <c r="C23" s="125">
        <v>84161</v>
      </c>
      <c r="D23" s="125">
        <v>9492</v>
      </c>
      <c r="E23" s="125">
        <v>17</v>
      </c>
      <c r="F23" s="126">
        <v>199</v>
      </c>
    </row>
    <row r="24" spans="1:6" s="67" customFormat="1" ht="15.75" customHeight="1">
      <c r="A24" s="30" t="s">
        <v>248</v>
      </c>
      <c r="B24" s="124" t="s">
        <v>214</v>
      </c>
      <c r="C24" s="125">
        <v>84161</v>
      </c>
      <c r="D24" s="125">
        <v>9492</v>
      </c>
      <c r="E24" s="125">
        <v>17</v>
      </c>
      <c r="F24" s="126">
        <v>200</v>
      </c>
    </row>
    <row r="25" spans="1:6" s="67" customFormat="1" ht="15.75" customHeight="1">
      <c r="A25" s="30" t="s">
        <v>249</v>
      </c>
      <c r="B25" s="124" t="s">
        <v>214</v>
      </c>
      <c r="C25" s="125">
        <f>C27</f>
        <v>84328</v>
      </c>
      <c r="D25" s="125">
        <f>D27</f>
        <v>9492</v>
      </c>
      <c r="E25" s="125">
        <f>E27</f>
        <v>17</v>
      </c>
      <c r="F25" s="126">
        <f>F27</f>
        <v>200</v>
      </c>
    </row>
    <row r="26" spans="1:6" s="67" customFormat="1" ht="9" customHeight="1">
      <c r="A26" s="30"/>
      <c r="B26" s="127"/>
      <c r="C26" s="125"/>
      <c r="D26" s="125"/>
      <c r="E26" s="125"/>
      <c r="F26" s="126"/>
    </row>
    <row r="27" spans="1:6" s="67" customFormat="1" ht="15.75" customHeight="1">
      <c r="A27" s="39" t="s">
        <v>142</v>
      </c>
      <c r="B27" s="147"/>
      <c r="C27" s="125">
        <f>SUM(C29:C30)</f>
        <v>84328</v>
      </c>
      <c r="D27" s="125">
        <f>SUM(D29:D30)</f>
        <v>9492</v>
      </c>
      <c r="E27" s="125">
        <f>SUM(E29:E30)</f>
        <v>17</v>
      </c>
      <c r="F27" s="126">
        <f>SUM(F29:F30)</f>
        <v>200</v>
      </c>
    </row>
    <row r="28" spans="1:6" s="67" customFormat="1" ht="9" customHeight="1">
      <c r="A28" s="47"/>
      <c r="B28" s="147"/>
      <c r="C28" s="147"/>
      <c r="D28" s="147"/>
      <c r="E28" s="147"/>
      <c r="F28" s="148"/>
    </row>
    <row r="29" spans="1:6" s="67" customFormat="1" ht="15.75" customHeight="1">
      <c r="A29" s="46" t="s">
        <v>61</v>
      </c>
      <c r="B29" s="215">
        <v>119.1</v>
      </c>
      <c r="C29" s="157">
        <v>38541</v>
      </c>
      <c r="D29" s="157">
        <f>2610</f>
        <v>2610</v>
      </c>
      <c r="E29" s="157">
        <v>0</v>
      </c>
      <c r="F29" s="158">
        <v>102</v>
      </c>
    </row>
    <row r="30" spans="1:6" s="43" customFormat="1" ht="15.75" customHeight="1">
      <c r="A30" s="45" t="s">
        <v>62</v>
      </c>
      <c r="B30" s="216">
        <v>186.6</v>
      </c>
      <c r="C30" s="150">
        <v>45787</v>
      </c>
      <c r="D30" s="150">
        <v>6882</v>
      </c>
      <c r="E30" s="150">
        <v>17</v>
      </c>
      <c r="F30" s="173">
        <v>98</v>
      </c>
    </row>
    <row r="31" ht="15.75" customHeight="1">
      <c r="A31" s="246" t="s">
        <v>280</v>
      </c>
    </row>
  </sheetData>
  <sheetProtection/>
  <printOptions horizontalCentered="1"/>
  <pageMargins left="0.7874015748031497" right="0.7874015748031497" top="0.5905511811023623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48" customHeight="1">
      <c r="A1" s="244" t="s">
        <v>270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75219</v>
      </c>
      <c r="D4" s="23">
        <v>25766</v>
      </c>
      <c r="E4" s="34">
        <v>0</v>
      </c>
      <c r="F4" s="35">
        <v>0</v>
      </c>
    </row>
    <row r="5" spans="1:6" ht="16.5" customHeight="1" hidden="1">
      <c r="A5" s="30" t="s">
        <v>138</v>
      </c>
      <c r="B5" s="21" t="s">
        <v>40</v>
      </c>
      <c r="C5" s="24">
        <v>78900</v>
      </c>
      <c r="D5" s="25">
        <v>27210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4">
        <v>84343</v>
      </c>
      <c r="D6" s="25">
        <v>41710</v>
      </c>
      <c r="E6" s="24">
        <v>0</v>
      </c>
      <c r="F6" s="25">
        <v>0</v>
      </c>
    </row>
    <row r="7" spans="1:6" ht="16.5" customHeight="1" hidden="1">
      <c r="A7" s="30" t="s">
        <v>140</v>
      </c>
      <c r="B7" s="21" t="s">
        <v>40</v>
      </c>
      <c r="C7" s="24">
        <v>90163</v>
      </c>
      <c r="D7" s="25">
        <v>42642</v>
      </c>
      <c r="E7" s="24">
        <v>0</v>
      </c>
      <c r="F7" s="25">
        <v>0</v>
      </c>
    </row>
    <row r="8" spans="1:6" ht="16.5" customHeight="1" hidden="1">
      <c r="A8" s="30" t="s">
        <v>122</v>
      </c>
      <c r="B8" s="21" t="s">
        <v>40</v>
      </c>
      <c r="C8" s="24">
        <v>94626</v>
      </c>
      <c r="D8" s="25">
        <v>45257</v>
      </c>
      <c r="E8" s="24">
        <v>0</v>
      </c>
      <c r="F8" s="25">
        <v>0</v>
      </c>
    </row>
    <row r="9" spans="1:6" ht="16.5" customHeight="1" hidden="1">
      <c r="A9" s="30" t="s">
        <v>123</v>
      </c>
      <c r="B9" s="21" t="s">
        <v>40</v>
      </c>
      <c r="C9" s="26">
        <v>126175</v>
      </c>
      <c r="D9" s="27">
        <v>45635</v>
      </c>
      <c r="E9" s="27">
        <v>9</v>
      </c>
      <c r="F9" s="27">
        <v>612</v>
      </c>
    </row>
    <row r="10" spans="1:6" ht="16.5" customHeight="1" hidden="1">
      <c r="A10" s="30" t="s">
        <v>124</v>
      </c>
      <c r="B10" s="21" t="s">
        <v>40</v>
      </c>
      <c r="C10" s="26">
        <v>256234</v>
      </c>
      <c r="D10" s="27">
        <v>53011</v>
      </c>
      <c r="E10" s="27">
        <v>43</v>
      </c>
      <c r="F10" s="27">
        <v>1200</v>
      </c>
    </row>
    <row r="11" spans="1:6" ht="16.5" customHeight="1" hidden="1">
      <c r="A11" s="30" t="s">
        <v>102</v>
      </c>
      <c r="B11" s="21" t="s">
        <v>40</v>
      </c>
      <c r="C11" s="26">
        <v>114704</v>
      </c>
      <c r="D11" s="27">
        <v>54788</v>
      </c>
      <c r="E11" s="27">
        <v>14</v>
      </c>
      <c r="F11" s="27">
        <v>483</v>
      </c>
    </row>
    <row r="12" spans="1:6" ht="15" customHeight="1" hidden="1">
      <c r="A12" s="30" t="s">
        <v>203</v>
      </c>
      <c r="B12" s="21" t="s">
        <v>40</v>
      </c>
      <c r="C12" s="26">
        <v>117489</v>
      </c>
      <c r="D12" s="27">
        <v>57179</v>
      </c>
      <c r="E12" s="27">
        <v>14</v>
      </c>
      <c r="F12" s="27">
        <v>495</v>
      </c>
    </row>
    <row r="13" spans="1:6" ht="15" customHeight="1" hidden="1">
      <c r="A13" s="30" t="s">
        <v>204</v>
      </c>
      <c r="B13" s="93" t="s">
        <v>214</v>
      </c>
      <c r="C13" s="26">
        <v>153721</v>
      </c>
      <c r="D13" s="27">
        <v>83181</v>
      </c>
      <c r="E13" s="27">
        <v>15</v>
      </c>
      <c r="F13" s="27">
        <v>233</v>
      </c>
    </row>
    <row r="14" spans="1:6" ht="15" customHeight="1" hidden="1">
      <c r="A14" s="30" t="s">
        <v>205</v>
      </c>
      <c r="B14" s="93" t="s">
        <v>214</v>
      </c>
      <c r="C14" s="26">
        <v>151988</v>
      </c>
      <c r="D14" s="27">
        <v>85292</v>
      </c>
      <c r="E14" s="27">
        <v>18</v>
      </c>
      <c r="F14" s="27">
        <v>233</v>
      </c>
    </row>
    <row r="15" spans="1:6" ht="15" customHeight="1" hidden="1">
      <c r="A15" s="30" t="s">
        <v>208</v>
      </c>
      <c r="B15" s="93" t="s">
        <v>214</v>
      </c>
      <c r="C15" s="26">
        <v>156653</v>
      </c>
      <c r="D15" s="26">
        <v>87465</v>
      </c>
      <c r="E15" s="26">
        <v>32</v>
      </c>
      <c r="F15" s="27">
        <v>236</v>
      </c>
    </row>
    <row r="16" spans="1:6" ht="15" customHeight="1" hidden="1">
      <c r="A16" s="30" t="s">
        <v>211</v>
      </c>
      <c r="B16" s="93" t="s">
        <v>214</v>
      </c>
      <c r="C16" s="26">
        <v>157381</v>
      </c>
      <c r="D16" s="26">
        <v>89418</v>
      </c>
      <c r="E16" s="26">
        <v>32</v>
      </c>
      <c r="F16" s="27">
        <v>233</v>
      </c>
    </row>
    <row r="17" spans="1:6" ht="15" customHeight="1" hidden="1">
      <c r="A17" s="30" t="s">
        <v>213</v>
      </c>
      <c r="B17" s="93" t="s">
        <v>214</v>
      </c>
      <c r="C17" s="26">
        <v>157951</v>
      </c>
      <c r="D17" s="26">
        <v>91155</v>
      </c>
      <c r="E17" s="26">
        <v>32</v>
      </c>
      <c r="F17" s="27">
        <v>236</v>
      </c>
    </row>
    <row r="18" spans="1:6" ht="15" customHeight="1" hidden="1">
      <c r="A18" s="30" t="s">
        <v>215</v>
      </c>
      <c r="B18" s="93" t="s">
        <v>214</v>
      </c>
      <c r="C18" s="26">
        <v>158944</v>
      </c>
      <c r="D18" s="26">
        <v>91744</v>
      </c>
      <c r="E18" s="26">
        <v>32</v>
      </c>
      <c r="F18" s="27">
        <v>243</v>
      </c>
    </row>
    <row r="19" spans="1:6" ht="15" customHeight="1" hidden="1">
      <c r="A19" s="30" t="s">
        <v>219</v>
      </c>
      <c r="B19" s="93" t="s">
        <v>214</v>
      </c>
      <c r="C19" s="26">
        <v>158944</v>
      </c>
      <c r="D19" s="26">
        <v>94308</v>
      </c>
      <c r="E19" s="26">
        <v>32</v>
      </c>
      <c r="F19" s="27">
        <v>249</v>
      </c>
    </row>
    <row r="20" spans="1:6" ht="15" customHeight="1" hidden="1">
      <c r="A20" s="30" t="s">
        <v>225</v>
      </c>
      <c r="B20" s="93" t="s">
        <v>214</v>
      </c>
      <c r="C20" s="26">
        <v>158944</v>
      </c>
      <c r="D20" s="26">
        <v>98252</v>
      </c>
      <c r="E20" s="26">
        <v>32</v>
      </c>
      <c r="F20" s="27">
        <v>263</v>
      </c>
    </row>
    <row r="21" spans="1:6" ht="15.75" customHeight="1">
      <c r="A21" s="30" t="s">
        <v>245</v>
      </c>
      <c r="B21" s="124" t="s">
        <v>214</v>
      </c>
      <c r="C21" s="217">
        <v>140027</v>
      </c>
      <c r="D21" s="217">
        <v>71808</v>
      </c>
      <c r="E21" s="217">
        <v>32</v>
      </c>
      <c r="F21" s="131">
        <v>260</v>
      </c>
    </row>
    <row r="22" spans="1:6" ht="15.75" customHeight="1">
      <c r="A22" s="30" t="s">
        <v>246</v>
      </c>
      <c r="B22" s="124" t="s">
        <v>214</v>
      </c>
      <c r="C22" s="217">
        <v>140940</v>
      </c>
      <c r="D22" s="217">
        <v>73678</v>
      </c>
      <c r="E22" s="217">
        <v>32</v>
      </c>
      <c r="F22" s="131">
        <v>241</v>
      </c>
    </row>
    <row r="23" spans="1:6" ht="15.75" customHeight="1">
      <c r="A23" s="30" t="s">
        <v>247</v>
      </c>
      <c r="B23" s="124" t="s">
        <v>214</v>
      </c>
      <c r="C23" s="217">
        <v>141753</v>
      </c>
      <c r="D23" s="217">
        <v>76778</v>
      </c>
      <c r="E23" s="217">
        <v>32</v>
      </c>
      <c r="F23" s="131">
        <v>251</v>
      </c>
    </row>
    <row r="24" spans="1:6" ht="15.75" customHeight="1">
      <c r="A24" s="30" t="s">
        <v>248</v>
      </c>
      <c r="B24" s="124" t="s">
        <v>214</v>
      </c>
      <c r="C24" s="217">
        <v>142696</v>
      </c>
      <c r="D24" s="217">
        <v>76878</v>
      </c>
      <c r="E24" s="217">
        <v>32</v>
      </c>
      <c r="F24" s="131">
        <v>260</v>
      </c>
    </row>
    <row r="25" spans="1:6" ht="15.75" customHeight="1">
      <c r="A25" s="30" t="s">
        <v>249</v>
      </c>
      <c r="B25" s="124" t="s">
        <v>214</v>
      </c>
      <c r="C25" s="217">
        <f>C27</f>
        <v>143884</v>
      </c>
      <c r="D25" s="217">
        <f>D27</f>
        <v>76933</v>
      </c>
      <c r="E25" s="217">
        <f>E27</f>
        <v>32</v>
      </c>
      <c r="F25" s="131">
        <f>F27</f>
        <v>273</v>
      </c>
    </row>
    <row r="26" spans="1:6" ht="6" customHeight="1">
      <c r="A26" s="85"/>
      <c r="B26" s="153"/>
      <c r="C26" s="217"/>
      <c r="D26" s="131"/>
      <c r="E26" s="217"/>
      <c r="F26" s="131"/>
    </row>
    <row r="27" spans="1:6" ht="15" customHeight="1">
      <c r="A27" s="39" t="s">
        <v>142</v>
      </c>
      <c r="B27" s="154"/>
      <c r="C27" s="130">
        <f>SUM(C29:C30)</f>
        <v>143884</v>
      </c>
      <c r="D27" s="130">
        <f>SUM(D29:D30)</f>
        <v>76933</v>
      </c>
      <c r="E27" s="130">
        <f>SUM(E29:E30)</f>
        <v>32</v>
      </c>
      <c r="F27" s="131">
        <f>SUM(F29:F30)</f>
        <v>273</v>
      </c>
    </row>
    <row r="28" spans="2:6" ht="6" customHeight="1">
      <c r="B28" s="154"/>
      <c r="C28" s="155"/>
      <c r="D28" s="155"/>
      <c r="E28" s="155"/>
      <c r="F28" s="156"/>
    </row>
    <row r="29" spans="1:6" s="87" customFormat="1" ht="15" customHeight="1">
      <c r="A29" s="44" t="s">
        <v>61</v>
      </c>
      <c r="B29" s="254">
        <v>119.1</v>
      </c>
      <c r="C29" s="176">
        <v>62922</v>
      </c>
      <c r="D29" s="176">
        <v>18696</v>
      </c>
      <c r="E29" s="176">
        <v>0</v>
      </c>
      <c r="F29" s="177">
        <v>131</v>
      </c>
    </row>
    <row r="30" spans="1:6" s="87" customFormat="1" ht="15" customHeight="1">
      <c r="A30" s="45" t="s">
        <v>62</v>
      </c>
      <c r="B30" s="216">
        <v>186.6</v>
      </c>
      <c r="C30" s="150">
        <v>80962</v>
      </c>
      <c r="D30" s="151">
        <v>58237</v>
      </c>
      <c r="E30" s="151">
        <v>32</v>
      </c>
      <c r="F30" s="152">
        <v>142</v>
      </c>
    </row>
    <row r="31" ht="16.5">
      <c r="A31" s="246" t="s">
        <v>280</v>
      </c>
    </row>
  </sheetData>
  <sheetProtection/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7.75" customHeight="1">
      <c r="A1" s="244" t="s">
        <v>271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5" customHeight="1" hidden="1">
      <c r="A4" s="30" t="s">
        <v>137</v>
      </c>
      <c r="B4" s="21" t="s">
        <v>40</v>
      </c>
      <c r="C4" s="22">
        <v>171454</v>
      </c>
      <c r="D4" s="23">
        <v>53265</v>
      </c>
      <c r="E4" s="34">
        <v>0</v>
      </c>
      <c r="F4" s="35">
        <v>0</v>
      </c>
    </row>
    <row r="5" spans="1:6" ht="15" customHeight="1" hidden="1">
      <c r="A5" s="30" t="s">
        <v>138</v>
      </c>
      <c r="B5" s="21" t="s">
        <v>40</v>
      </c>
      <c r="C5" s="24">
        <v>191022</v>
      </c>
      <c r="D5" s="25">
        <v>53907</v>
      </c>
      <c r="E5" s="24">
        <v>0</v>
      </c>
      <c r="F5" s="25">
        <v>0</v>
      </c>
    </row>
    <row r="6" spans="1:6" ht="15" customHeight="1" hidden="1">
      <c r="A6" s="30" t="s">
        <v>139</v>
      </c>
      <c r="B6" s="21" t="s">
        <v>40</v>
      </c>
      <c r="C6" s="24">
        <v>199854</v>
      </c>
      <c r="D6" s="25">
        <v>54386</v>
      </c>
      <c r="E6" s="24">
        <v>0</v>
      </c>
      <c r="F6" s="25">
        <v>0</v>
      </c>
    </row>
    <row r="7" spans="1:6" ht="15" customHeight="1" hidden="1">
      <c r="A7" s="30" t="s">
        <v>140</v>
      </c>
      <c r="B7" s="21" t="s">
        <v>40</v>
      </c>
      <c r="C7" s="24">
        <v>211668</v>
      </c>
      <c r="D7" s="25">
        <v>56478</v>
      </c>
      <c r="E7" s="24">
        <v>0</v>
      </c>
      <c r="F7" s="25">
        <v>0</v>
      </c>
    </row>
    <row r="8" spans="1:6" ht="14.25" customHeight="1" hidden="1">
      <c r="A8" s="30" t="s">
        <v>122</v>
      </c>
      <c r="B8" s="21" t="s">
        <v>40</v>
      </c>
      <c r="C8" s="24">
        <v>223501</v>
      </c>
      <c r="D8" s="25">
        <v>58293</v>
      </c>
      <c r="E8" s="24">
        <v>0</v>
      </c>
      <c r="F8" s="25">
        <v>0</v>
      </c>
    </row>
    <row r="9" spans="1:6" ht="14.25" customHeight="1" hidden="1">
      <c r="A9" s="30" t="s">
        <v>123</v>
      </c>
      <c r="B9" s="21" t="s">
        <v>40</v>
      </c>
      <c r="C9" s="26">
        <v>281498</v>
      </c>
      <c r="D9" s="27">
        <v>57088</v>
      </c>
      <c r="E9" s="27">
        <v>146</v>
      </c>
      <c r="F9" s="27">
        <v>876</v>
      </c>
    </row>
    <row r="10" spans="1:6" ht="14.25" customHeight="1" hidden="1">
      <c r="A10" s="30" t="s">
        <v>124</v>
      </c>
      <c r="B10" s="21" t="s">
        <v>40</v>
      </c>
      <c r="C10" s="26">
        <v>278307</v>
      </c>
      <c r="D10" s="27">
        <v>59605</v>
      </c>
      <c r="E10" s="27">
        <v>170</v>
      </c>
      <c r="F10" s="27">
        <v>787</v>
      </c>
    </row>
    <row r="11" spans="1:6" ht="14.25" customHeight="1" hidden="1">
      <c r="A11" s="30" t="s">
        <v>102</v>
      </c>
      <c r="B11" s="21" t="s">
        <v>40</v>
      </c>
      <c r="C11" s="26">
        <v>273426</v>
      </c>
      <c r="D11" s="27">
        <v>56833</v>
      </c>
      <c r="E11" s="27">
        <v>157</v>
      </c>
      <c r="F11" s="27">
        <v>709</v>
      </c>
    </row>
    <row r="12" spans="1:6" ht="14.25" customHeight="1" hidden="1">
      <c r="A12" s="30" t="s">
        <v>203</v>
      </c>
      <c r="B12" s="21" t="s">
        <v>40</v>
      </c>
      <c r="C12" s="26">
        <v>278819</v>
      </c>
      <c r="D12" s="27">
        <v>56833</v>
      </c>
      <c r="E12" s="27">
        <v>165</v>
      </c>
      <c r="F12" s="27">
        <v>719</v>
      </c>
    </row>
    <row r="13" spans="1:6" s="67" customFormat="1" ht="13.5" customHeight="1" hidden="1">
      <c r="A13" s="30" t="s">
        <v>204</v>
      </c>
      <c r="B13" s="93" t="s">
        <v>214</v>
      </c>
      <c r="C13" s="74">
        <v>245168</v>
      </c>
      <c r="D13" s="75">
        <v>58433</v>
      </c>
      <c r="E13" s="75">
        <v>206</v>
      </c>
      <c r="F13" s="75">
        <v>573</v>
      </c>
    </row>
    <row r="14" spans="1:6" s="67" customFormat="1" ht="13.5" customHeight="1" hidden="1">
      <c r="A14" s="30" t="s">
        <v>205</v>
      </c>
      <c r="B14" s="93" t="s">
        <v>214</v>
      </c>
      <c r="C14" s="74">
        <v>250320</v>
      </c>
      <c r="D14" s="75">
        <v>59213</v>
      </c>
      <c r="E14" s="75">
        <v>211</v>
      </c>
      <c r="F14" s="75">
        <v>575</v>
      </c>
    </row>
    <row r="15" spans="1:6" s="67" customFormat="1" ht="13.5" customHeight="1" hidden="1">
      <c r="A15" s="30" t="s">
        <v>208</v>
      </c>
      <c r="B15" s="93" t="s">
        <v>214</v>
      </c>
      <c r="C15" s="74">
        <v>257201</v>
      </c>
      <c r="D15" s="74">
        <v>59670</v>
      </c>
      <c r="E15" s="74">
        <v>226</v>
      </c>
      <c r="F15" s="75">
        <v>575</v>
      </c>
    </row>
    <row r="16" spans="1:6" s="67" customFormat="1" ht="13.5" customHeight="1" hidden="1">
      <c r="A16" s="30" t="s">
        <v>211</v>
      </c>
      <c r="B16" s="93" t="s">
        <v>214</v>
      </c>
      <c r="C16" s="74">
        <v>258819</v>
      </c>
      <c r="D16" s="74">
        <v>60582</v>
      </c>
      <c r="E16" s="74">
        <v>232</v>
      </c>
      <c r="F16" s="75">
        <v>575</v>
      </c>
    </row>
    <row r="17" spans="1:6" s="67" customFormat="1" ht="13.5" customHeight="1" hidden="1">
      <c r="A17" s="30" t="s">
        <v>213</v>
      </c>
      <c r="B17" s="93" t="s">
        <v>214</v>
      </c>
      <c r="C17" s="74">
        <v>261376</v>
      </c>
      <c r="D17" s="74">
        <v>60687</v>
      </c>
      <c r="E17" s="74">
        <v>236</v>
      </c>
      <c r="F17" s="75">
        <v>575</v>
      </c>
    </row>
    <row r="18" spans="1:6" s="67" customFormat="1" ht="13.5" customHeight="1" hidden="1">
      <c r="A18" s="30" t="s">
        <v>215</v>
      </c>
      <c r="B18" s="93" t="s">
        <v>214</v>
      </c>
      <c r="C18" s="74">
        <v>262182</v>
      </c>
      <c r="D18" s="74">
        <v>60687</v>
      </c>
      <c r="E18" s="74">
        <v>236</v>
      </c>
      <c r="F18" s="75">
        <v>575</v>
      </c>
    </row>
    <row r="19" spans="1:6" s="67" customFormat="1" ht="13.5" customHeight="1" hidden="1">
      <c r="A19" s="30" t="s">
        <v>219</v>
      </c>
      <c r="B19" s="93" t="s">
        <v>214</v>
      </c>
      <c r="C19" s="74">
        <v>264160</v>
      </c>
      <c r="D19" s="74">
        <v>60987</v>
      </c>
      <c r="E19" s="74">
        <v>239</v>
      </c>
      <c r="F19" s="75">
        <v>577</v>
      </c>
    </row>
    <row r="20" spans="1:6" s="67" customFormat="1" ht="13.5" customHeight="1" hidden="1">
      <c r="A20" s="30" t="s">
        <v>225</v>
      </c>
      <c r="B20" s="93" t="s">
        <v>214</v>
      </c>
      <c r="C20" s="74">
        <v>269220</v>
      </c>
      <c r="D20" s="74">
        <v>60987</v>
      </c>
      <c r="E20" s="74">
        <v>251</v>
      </c>
      <c r="F20" s="75">
        <v>577</v>
      </c>
    </row>
    <row r="21" spans="1:6" s="67" customFormat="1" ht="15.75" customHeight="1">
      <c r="A21" s="30" t="s">
        <v>245</v>
      </c>
      <c r="B21" s="124" t="s">
        <v>214</v>
      </c>
      <c r="C21" s="125">
        <v>276241</v>
      </c>
      <c r="D21" s="125">
        <v>61939</v>
      </c>
      <c r="E21" s="125">
        <v>258</v>
      </c>
      <c r="F21" s="126">
        <v>584</v>
      </c>
    </row>
    <row r="22" spans="1:6" s="67" customFormat="1" ht="15.75" customHeight="1">
      <c r="A22" s="30" t="s">
        <v>246</v>
      </c>
      <c r="B22" s="124" t="s">
        <v>214</v>
      </c>
      <c r="C22" s="125">
        <v>278643</v>
      </c>
      <c r="D22" s="125">
        <v>63487</v>
      </c>
      <c r="E22" s="125">
        <v>267</v>
      </c>
      <c r="F22" s="126">
        <v>587</v>
      </c>
    </row>
    <row r="23" spans="1:6" s="67" customFormat="1" ht="15.75" customHeight="1">
      <c r="A23" s="30" t="s">
        <v>247</v>
      </c>
      <c r="B23" s="124" t="s">
        <v>214</v>
      </c>
      <c r="C23" s="125">
        <v>282433</v>
      </c>
      <c r="D23" s="125">
        <v>66004</v>
      </c>
      <c r="E23" s="125">
        <v>276</v>
      </c>
      <c r="F23" s="126">
        <v>589</v>
      </c>
    </row>
    <row r="24" spans="1:6" s="67" customFormat="1" ht="15.75" customHeight="1">
      <c r="A24" s="30" t="s">
        <v>248</v>
      </c>
      <c r="B24" s="124" t="s">
        <v>214</v>
      </c>
      <c r="C24" s="125">
        <v>285799</v>
      </c>
      <c r="D24" s="125">
        <v>66004</v>
      </c>
      <c r="E24" s="125">
        <v>282</v>
      </c>
      <c r="F24" s="126">
        <v>589</v>
      </c>
    </row>
    <row r="25" spans="1:6" s="67" customFormat="1" ht="15.75" customHeight="1">
      <c r="A25" s="30" t="s">
        <v>249</v>
      </c>
      <c r="B25" s="124" t="s">
        <v>214</v>
      </c>
      <c r="C25" s="125">
        <f>C27+C32</f>
        <v>287921</v>
      </c>
      <c r="D25" s="125">
        <f>D27+D32</f>
        <v>66949</v>
      </c>
      <c r="E25" s="125">
        <f>E27+E32</f>
        <v>289</v>
      </c>
      <c r="F25" s="126">
        <f>F27+F32</f>
        <v>589</v>
      </c>
    </row>
    <row r="26" spans="1:6" s="67" customFormat="1" ht="6" customHeight="1">
      <c r="A26" s="30"/>
      <c r="B26" s="127"/>
      <c r="C26" s="128"/>
      <c r="D26" s="128"/>
      <c r="E26" s="128"/>
      <c r="F26" s="126"/>
    </row>
    <row r="27" spans="1:6" s="67" customFormat="1" ht="13.5" customHeight="1">
      <c r="A27" s="39" t="s">
        <v>142</v>
      </c>
      <c r="B27" s="147"/>
      <c r="C27" s="128">
        <f>SUM(C29:C30)</f>
        <v>221746</v>
      </c>
      <c r="D27" s="128">
        <f>SUM(D29:D30)</f>
        <v>59786</v>
      </c>
      <c r="E27" s="128">
        <f>SUM(E29:E30)</f>
        <v>219</v>
      </c>
      <c r="F27" s="126">
        <f>SUM(F29:F30)</f>
        <v>586</v>
      </c>
    </row>
    <row r="28" spans="1:6" s="67" customFormat="1" ht="6" customHeight="1">
      <c r="A28" s="44"/>
      <c r="B28" s="162"/>
      <c r="C28" s="174"/>
      <c r="D28" s="174"/>
      <c r="E28" s="174"/>
      <c r="F28" s="175"/>
    </row>
    <row r="29" spans="1:6" s="67" customFormat="1" ht="15.75" customHeight="1">
      <c r="A29" s="44" t="s">
        <v>62</v>
      </c>
      <c r="B29" s="135">
        <v>186.6</v>
      </c>
      <c r="C29" s="176">
        <v>55166</v>
      </c>
      <c r="D29" s="176">
        <v>2890</v>
      </c>
      <c r="E29" s="176">
        <v>19</v>
      </c>
      <c r="F29" s="177">
        <v>91</v>
      </c>
    </row>
    <row r="30" spans="1:6" s="67" customFormat="1" ht="15.75" customHeight="1">
      <c r="A30" s="44" t="s">
        <v>39</v>
      </c>
      <c r="B30" s="135">
        <v>82</v>
      </c>
      <c r="C30" s="176">
        <v>166580</v>
      </c>
      <c r="D30" s="176">
        <v>56896</v>
      </c>
      <c r="E30" s="176">
        <v>200</v>
      </c>
      <c r="F30" s="177">
        <v>495</v>
      </c>
    </row>
    <row r="31" spans="1:6" s="67" customFormat="1" ht="6" customHeight="1">
      <c r="A31" s="44"/>
      <c r="B31" s="162"/>
      <c r="C31" s="136"/>
      <c r="D31" s="136"/>
      <c r="E31" s="136"/>
      <c r="F31" s="137"/>
    </row>
    <row r="32" spans="1:6" s="67" customFormat="1" ht="13.5" customHeight="1">
      <c r="A32" s="39" t="s">
        <v>145</v>
      </c>
      <c r="B32" s="162"/>
      <c r="C32" s="128">
        <f>SUM(C34)</f>
        <v>66175</v>
      </c>
      <c r="D32" s="128">
        <f>SUM(D34)</f>
        <v>7163</v>
      </c>
      <c r="E32" s="128">
        <f>SUM(E34)</f>
        <v>70</v>
      </c>
      <c r="F32" s="126">
        <f>SUM(F34)</f>
        <v>3</v>
      </c>
    </row>
    <row r="33" spans="1:6" s="67" customFormat="1" ht="6" customHeight="1">
      <c r="A33" s="44"/>
      <c r="B33" s="162"/>
      <c r="C33" s="136"/>
      <c r="D33" s="136"/>
      <c r="E33" s="136"/>
      <c r="F33" s="137"/>
    </row>
    <row r="34" spans="1:6" s="67" customFormat="1" ht="15.75" customHeight="1">
      <c r="A34" s="45" t="s">
        <v>63</v>
      </c>
      <c r="B34" s="202">
        <v>50</v>
      </c>
      <c r="C34" s="203">
        <v>66175</v>
      </c>
      <c r="D34" s="203">
        <v>7163</v>
      </c>
      <c r="E34" s="203">
        <v>70</v>
      </c>
      <c r="F34" s="204">
        <v>3</v>
      </c>
    </row>
    <row r="35" ht="15" customHeight="1">
      <c r="A35" s="246" t="s">
        <v>280</v>
      </c>
    </row>
  </sheetData>
  <sheetProtection/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31.5" customHeight="1">
      <c r="A1" s="244" t="s">
        <v>272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160613</v>
      </c>
      <c r="D4" s="23">
        <v>51108</v>
      </c>
      <c r="E4" s="34">
        <v>0</v>
      </c>
      <c r="F4" s="35">
        <v>0</v>
      </c>
    </row>
    <row r="5" spans="1:6" ht="16.5" customHeight="1" hidden="1">
      <c r="A5" s="30" t="s">
        <v>138</v>
      </c>
      <c r="B5" s="21" t="s">
        <v>40</v>
      </c>
      <c r="C5" s="24">
        <v>170286</v>
      </c>
      <c r="D5" s="25">
        <v>56404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4">
        <v>181896</v>
      </c>
      <c r="D6" s="25">
        <v>59469</v>
      </c>
      <c r="E6" s="24">
        <v>0</v>
      </c>
      <c r="F6" s="25">
        <v>0</v>
      </c>
    </row>
    <row r="7" spans="1:6" ht="15.75" customHeight="1" hidden="1">
      <c r="A7" s="30" t="s">
        <v>140</v>
      </c>
      <c r="B7" s="21" t="s">
        <v>40</v>
      </c>
      <c r="C7" s="24">
        <v>190880</v>
      </c>
      <c r="D7" s="25">
        <v>62460</v>
      </c>
      <c r="E7" s="24">
        <v>0</v>
      </c>
      <c r="F7" s="25">
        <v>0</v>
      </c>
    </row>
    <row r="8" spans="1:6" ht="15.75" customHeight="1" hidden="1">
      <c r="A8" s="30" t="s">
        <v>122</v>
      </c>
      <c r="B8" s="21" t="s">
        <v>40</v>
      </c>
      <c r="C8" s="24">
        <v>194487</v>
      </c>
      <c r="D8" s="25">
        <v>65656</v>
      </c>
      <c r="E8" s="24">
        <v>0</v>
      </c>
      <c r="F8" s="25">
        <v>0</v>
      </c>
    </row>
    <row r="9" spans="1:6" ht="15.75" customHeight="1" hidden="1">
      <c r="A9" s="30" t="s">
        <v>123</v>
      </c>
      <c r="B9" s="21" t="s">
        <v>40</v>
      </c>
      <c r="C9" s="26">
        <v>149175</v>
      </c>
      <c r="D9" s="27">
        <v>27772</v>
      </c>
      <c r="E9" s="27">
        <v>156</v>
      </c>
      <c r="F9" s="27">
        <v>1093</v>
      </c>
    </row>
    <row r="10" spans="1:6" ht="15.75" customHeight="1" hidden="1">
      <c r="A10" s="30" t="s">
        <v>124</v>
      </c>
      <c r="B10" s="21" t="s">
        <v>40</v>
      </c>
      <c r="C10" s="26">
        <v>141074</v>
      </c>
      <c r="D10" s="27">
        <v>30334</v>
      </c>
      <c r="E10" s="27">
        <v>151</v>
      </c>
      <c r="F10" s="27">
        <v>1226</v>
      </c>
    </row>
    <row r="11" spans="1:6" ht="15.75" customHeight="1" hidden="1">
      <c r="A11" s="30" t="s">
        <v>102</v>
      </c>
      <c r="B11" s="21" t="s">
        <v>40</v>
      </c>
      <c r="C11" s="26">
        <v>166643</v>
      </c>
      <c r="D11" s="27">
        <v>37045</v>
      </c>
      <c r="E11" s="27">
        <v>181</v>
      </c>
      <c r="F11" s="27">
        <v>612</v>
      </c>
    </row>
    <row r="12" spans="1:6" ht="13.5" customHeight="1" hidden="1">
      <c r="A12" s="30" t="s">
        <v>203</v>
      </c>
      <c r="B12" s="21" t="s">
        <v>40</v>
      </c>
      <c r="C12" s="26">
        <v>176932</v>
      </c>
      <c r="D12" s="27">
        <v>37435</v>
      </c>
      <c r="E12" s="27">
        <v>189</v>
      </c>
      <c r="F12" s="27">
        <v>626</v>
      </c>
    </row>
    <row r="13" spans="1:6" ht="14.25" customHeight="1" hidden="1">
      <c r="A13" s="30" t="s">
        <v>204</v>
      </c>
      <c r="B13" s="93" t="s">
        <v>214</v>
      </c>
      <c r="C13" s="26">
        <v>187099</v>
      </c>
      <c r="D13" s="27">
        <v>38545</v>
      </c>
      <c r="E13" s="27">
        <v>200</v>
      </c>
      <c r="F13" s="27">
        <v>633</v>
      </c>
    </row>
    <row r="14" spans="1:6" ht="14.25" customHeight="1" hidden="1">
      <c r="A14" s="30" t="s">
        <v>205</v>
      </c>
      <c r="B14" s="93" t="s">
        <v>214</v>
      </c>
      <c r="C14" s="26">
        <v>187872</v>
      </c>
      <c r="D14" s="27">
        <v>38655</v>
      </c>
      <c r="E14" s="27">
        <v>201</v>
      </c>
      <c r="F14" s="27">
        <v>634</v>
      </c>
    </row>
    <row r="15" spans="1:6" ht="14.25" customHeight="1" hidden="1">
      <c r="A15" s="30" t="s">
        <v>208</v>
      </c>
      <c r="B15" s="93" t="s">
        <v>214</v>
      </c>
      <c r="C15" s="26">
        <v>194760</v>
      </c>
      <c r="D15" s="26">
        <v>38975</v>
      </c>
      <c r="E15" s="26">
        <v>213</v>
      </c>
      <c r="F15" s="27">
        <v>634</v>
      </c>
    </row>
    <row r="16" spans="1:6" ht="14.25" customHeight="1" hidden="1">
      <c r="A16" s="30" t="s">
        <v>211</v>
      </c>
      <c r="B16" s="93" t="s">
        <v>214</v>
      </c>
      <c r="C16" s="26">
        <v>195696</v>
      </c>
      <c r="D16" s="27">
        <v>38975</v>
      </c>
      <c r="E16" s="26">
        <v>213</v>
      </c>
      <c r="F16" s="27">
        <v>634</v>
      </c>
    </row>
    <row r="17" spans="1:6" ht="14.25" customHeight="1" hidden="1">
      <c r="A17" s="30" t="s">
        <v>213</v>
      </c>
      <c r="B17" s="93" t="s">
        <v>214</v>
      </c>
      <c r="C17" s="26">
        <v>196595</v>
      </c>
      <c r="D17" s="27">
        <v>38975</v>
      </c>
      <c r="E17" s="26">
        <v>215</v>
      </c>
      <c r="F17" s="27">
        <v>634</v>
      </c>
    </row>
    <row r="18" spans="1:6" ht="14.25" customHeight="1" hidden="1">
      <c r="A18" s="30" t="s">
        <v>215</v>
      </c>
      <c r="B18" s="93" t="s">
        <v>214</v>
      </c>
      <c r="C18" s="26">
        <v>197345</v>
      </c>
      <c r="D18" s="27">
        <v>39525</v>
      </c>
      <c r="E18" s="26">
        <v>217</v>
      </c>
      <c r="F18" s="27">
        <v>634</v>
      </c>
    </row>
    <row r="19" spans="1:6" ht="14.25" customHeight="1" hidden="1">
      <c r="A19" s="30" t="s">
        <v>219</v>
      </c>
      <c r="B19" s="93" t="s">
        <v>214</v>
      </c>
      <c r="C19" s="26">
        <v>197345</v>
      </c>
      <c r="D19" s="26">
        <v>39772</v>
      </c>
      <c r="E19" s="26">
        <v>217</v>
      </c>
      <c r="F19" s="27">
        <v>634</v>
      </c>
    </row>
    <row r="20" spans="1:6" ht="14.25" customHeight="1" hidden="1">
      <c r="A20" s="30" t="s">
        <v>225</v>
      </c>
      <c r="B20" s="93" t="s">
        <v>214</v>
      </c>
      <c r="C20" s="26">
        <v>198745</v>
      </c>
      <c r="D20" s="26">
        <v>39772</v>
      </c>
      <c r="E20" s="26">
        <v>217</v>
      </c>
      <c r="F20" s="27">
        <v>634</v>
      </c>
    </row>
    <row r="21" spans="1:6" ht="15.75" customHeight="1">
      <c r="A21" s="30" t="s">
        <v>245</v>
      </c>
      <c r="B21" s="124" t="s">
        <v>214</v>
      </c>
      <c r="C21" s="217">
        <v>200061</v>
      </c>
      <c r="D21" s="217">
        <v>40284</v>
      </c>
      <c r="E21" s="217">
        <v>218</v>
      </c>
      <c r="F21" s="131">
        <v>634</v>
      </c>
    </row>
    <row r="22" spans="1:6" ht="15.75" customHeight="1">
      <c r="A22" s="30" t="s">
        <v>246</v>
      </c>
      <c r="B22" s="124" t="s">
        <v>214</v>
      </c>
      <c r="C22" s="217">
        <v>200825</v>
      </c>
      <c r="D22" s="217">
        <v>40284</v>
      </c>
      <c r="E22" s="217">
        <v>219</v>
      </c>
      <c r="F22" s="131">
        <v>634</v>
      </c>
    </row>
    <row r="23" spans="1:6" ht="15.75" customHeight="1">
      <c r="A23" s="30" t="s">
        <v>247</v>
      </c>
      <c r="B23" s="124" t="s">
        <v>214</v>
      </c>
      <c r="C23" s="217">
        <v>204616</v>
      </c>
      <c r="D23" s="217">
        <v>40284</v>
      </c>
      <c r="E23" s="217">
        <v>224</v>
      </c>
      <c r="F23" s="131">
        <v>634</v>
      </c>
    </row>
    <row r="24" spans="1:6" ht="15.75" customHeight="1">
      <c r="A24" s="30" t="s">
        <v>248</v>
      </c>
      <c r="B24" s="124" t="s">
        <v>214</v>
      </c>
      <c r="C24" s="217">
        <v>205561</v>
      </c>
      <c r="D24" s="217">
        <v>40284</v>
      </c>
      <c r="E24" s="217">
        <v>228</v>
      </c>
      <c r="F24" s="131">
        <v>634</v>
      </c>
    </row>
    <row r="25" spans="1:6" ht="15.75" customHeight="1">
      <c r="A25" s="30" t="s">
        <v>249</v>
      </c>
      <c r="B25" s="124" t="s">
        <v>214</v>
      </c>
      <c r="C25" s="217">
        <f>C27</f>
        <v>205561</v>
      </c>
      <c r="D25" s="217">
        <f>D27</f>
        <v>40869</v>
      </c>
      <c r="E25" s="217">
        <f>E27</f>
        <v>228</v>
      </c>
      <c r="F25" s="131">
        <f>F27</f>
        <v>635</v>
      </c>
    </row>
    <row r="26" spans="1:6" ht="4.5" customHeight="1">
      <c r="A26" s="30"/>
      <c r="B26" s="153"/>
      <c r="C26" s="130"/>
      <c r="D26" s="130"/>
      <c r="E26" s="130"/>
      <c r="F26" s="131"/>
    </row>
    <row r="27" spans="1:6" ht="14.25" customHeight="1">
      <c r="A27" s="39" t="s">
        <v>142</v>
      </c>
      <c r="B27" s="154"/>
      <c r="C27" s="130">
        <f>SUM(C29:C32)</f>
        <v>205561</v>
      </c>
      <c r="D27" s="130">
        <f>SUM(D29:D32)</f>
        <v>40869</v>
      </c>
      <c r="E27" s="130">
        <f>SUM(E29:E32)</f>
        <v>228</v>
      </c>
      <c r="F27" s="131">
        <f>SUM(F29:F32)</f>
        <v>635</v>
      </c>
    </row>
    <row r="28" spans="1:6" ht="6" customHeight="1">
      <c r="A28" s="43"/>
      <c r="B28" s="154"/>
      <c r="C28" s="155"/>
      <c r="D28" s="154"/>
      <c r="E28" s="155"/>
      <c r="F28" s="156"/>
    </row>
    <row r="29" spans="1:6" ht="15" customHeight="1">
      <c r="A29" s="44" t="s">
        <v>62</v>
      </c>
      <c r="B29" s="135">
        <v>186.6</v>
      </c>
      <c r="C29" s="176">
        <v>0</v>
      </c>
      <c r="D29" s="176">
        <v>550</v>
      </c>
      <c r="E29" s="176">
        <v>0</v>
      </c>
      <c r="F29" s="158">
        <v>0</v>
      </c>
    </row>
    <row r="30" spans="1:6" s="67" customFormat="1" ht="15" customHeight="1">
      <c r="A30" s="44" t="s">
        <v>169</v>
      </c>
      <c r="B30" s="135">
        <v>82</v>
      </c>
      <c r="C30" s="176">
        <v>69632</v>
      </c>
      <c r="D30" s="176">
        <v>10616</v>
      </c>
      <c r="E30" s="176">
        <v>55</v>
      </c>
      <c r="F30" s="177">
        <v>92</v>
      </c>
    </row>
    <row r="31" spans="1:6" s="67" customFormat="1" ht="15" customHeight="1">
      <c r="A31" s="44" t="s">
        <v>64</v>
      </c>
      <c r="B31" s="135">
        <v>75.9</v>
      </c>
      <c r="C31" s="176">
        <v>58074</v>
      </c>
      <c r="D31" s="176">
        <v>10815</v>
      </c>
      <c r="E31" s="176">
        <v>96</v>
      </c>
      <c r="F31" s="177">
        <v>251</v>
      </c>
    </row>
    <row r="32" spans="1:6" s="67" customFormat="1" ht="15" customHeight="1">
      <c r="A32" s="45" t="s">
        <v>143</v>
      </c>
      <c r="B32" s="202">
        <v>80.9</v>
      </c>
      <c r="C32" s="150">
        <v>77855</v>
      </c>
      <c r="D32" s="151">
        <v>18888</v>
      </c>
      <c r="E32" s="151">
        <v>77</v>
      </c>
      <c r="F32" s="152">
        <v>292</v>
      </c>
    </row>
    <row r="33" ht="15" customHeight="1">
      <c r="A33" s="246" t="s">
        <v>280</v>
      </c>
    </row>
  </sheetData>
  <sheetProtection/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7.75" customHeight="1">
      <c r="A1" s="244" t="s">
        <v>273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135074</v>
      </c>
      <c r="D4" s="23">
        <v>43993</v>
      </c>
      <c r="E4" s="34">
        <v>0</v>
      </c>
      <c r="F4" s="35">
        <v>0</v>
      </c>
    </row>
    <row r="5" spans="1:6" ht="16.5" customHeight="1" hidden="1">
      <c r="A5" s="30" t="s">
        <v>138</v>
      </c>
      <c r="B5" s="21" t="s">
        <v>40</v>
      </c>
      <c r="C5" s="24">
        <v>135843</v>
      </c>
      <c r="D5" s="25">
        <v>46109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4">
        <v>137043</v>
      </c>
      <c r="D6" s="25">
        <v>47532</v>
      </c>
      <c r="E6" s="24">
        <v>0</v>
      </c>
      <c r="F6" s="25">
        <v>0</v>
      </c>
    </row>
    <row r="7" spans="1:6" ht="16.5" customHeight="1" hidden="1">
      <c r="A7" s="30" t="s">
        <v>140</v>
      </c>
      <c r="B7" s="21" t="s">
        <v>40</v>
      </c>
      <c r="C7" s="24">
        <v>137183</v>
      </c>
      <c r="D7" s="25">
        <v>49212</v>
      </c>
      <c r="E7" s="24">
        <v>0</v>
      </c>
      <c r="F7" s="25">
        <v>0</v>
      </c>
    </row>
    <row r="8" spans="1:6" ht="16.5" customHeight="1" hidden="1">
      <c r="A8" s="30" t="s">
        <v>122</v>
      </c>
      <c r="B8" s="21" t="s">
        <v>40</v>
      </c>
      <c r="C8" s="24">
        <v>137511</v>
      </c>
      <c r="D8" s="25">
        <v>50420</v>
      </c>
      <c r="E8" s="24">
        <v>0</v>
      </c>
      <c r="F8" s="25">
        <v>0</v>
      </c>
    </row>
    <row r="9" spans="1:6" ht="16.5" customHeight="1" hidden="1">
      <c r="A9" s="30" t="s">
        <v>123</v>
      </c>
      <c r="B9" s="21" t="s">
        <v>40</v>
      </c>
      <c r="C9" s="26">
        <v>117258</v>
      </c>
      <c r="D9" s="27">
        <v>44360</v>
      </c>
      <c r="E9" s="27">
        <v>4</v>
      </c>
      <c r="F9" s="27">
        <v>840</v>
      </c>
    </row>
    <row r="10" spans="1:6" ht="16.5" customHeight="1" hidden="1">
      <c r="A10" s="30" t="s">
        <v>124</v>
      </c>
      <c r="B10" s="21" t="s">
        <v>40</v>
      </c>
      <c r="C10" s="26">
        <v>103284</v>
      </c>
      <c r="D10" s="27">
        <v>37650</v>
      </c>
      <c r="E10" s="27">
        <v>3</v>
      </c>
      <c r="F10" s="27">
        <v>869</v>
      </c>
    </row>
    <row r="11" spans="1:6" ht="16.5" customHeight="1" hidden="1">
      <c r="A11" s="30" t="s">
        <v>102</v>
      </c>
      <c r="B11" s="21" t="s">
        <v>40</v>
      </c>
      <c r="C11" s="26">
        <v>146615</v>
      </c>
      <c r="D11" s="27">
        <v>55430</v>
      </c>
      <c r="E11" s="27">
        <v>5</v>
      </c>
      <c r="F11" s="27">
        <v>1176</v>
      </c>
    </row>
    <row r="12" spans="1:6" ht="16.5" customHeight="1" hidden="1">
      <c r="A12" s="30" t="s">
        <v>203</v>
      </c>
      <c r="B12" s="21" t="s">
        <v>40</v>
      </c>
      <c r="C12" s="26">
        <v>148716</v>
      </c>
      <c r="D12" s="27">
        <v>60103</v>
      </c>
      <c r="E12" s="27">
        <v>5</v>
      </c>
      <c r="F12" s="27">
        <v>1176</v>
      </c>
    </row>
    <row r="13" spans="1:6" s="67" customFormat="1" ht="14.25" customHeight="1" hidden="1">
      <c r="A13" s="30" t="s">
        <v>204</v>
      </c>
      <c r="B13" s="93" t="s">
        <v>214</v>
      </c>
      <c r="C13" s="74">
        <v>154820</v>
      </c>
      <c r="D13" s="75">
        <v>64574</v>
      </c>
      <c r="E13" s="75">
        <v>5</v>
      </c>
      <c r="F13" s="75">
        <v>1182</v>
      </c>
    </row>
    <row r="14" spans="1:6" s="67" customFormat="1" ht="14.25" customHeight="1" hidden="1">
      <c r="A14" s="30" t="s">
        <v>205</v>
      </c>
      <c r="B14" s="93" t="s">
        <v>214</v>
      </c>
      <c r="C14" s="74">
        <v>156350</v>
      </c>
      <c r="D14" s="75">
        <v>66060</v>
      </c>
      <c r="E14" s="75">
        <v>5</v>
      </c>
      <c r="F14" s="75">
        <v>1182</v>
      </c>
    </row>
    <row r="15" spans="1:6" s="67" customFormat="1" ht="14.25" customHeight="1" hidden="1">
      <c r="A15" s="30" t="s">
        <v>208</v>
      </c>
      <c r="B15" s="93" t="s">
        <v>214</v>
      </c>
      <c r="C15" s="74">
        <v>156350</v>
      </c>
      <c r="D15" s="74">
        <v>67720</v>
      </c>
      <c r="E15" s="74">
        <v>5</v>
      </c>
      <c r="F15" s="75">
        <v>1182</v>
      </c>
    </row>
    <row r="16" spans="1:6" s="67" customFormat="1" ht="14.25" customHeight="1" hidden="1">
      <c r="A16" s="30" t="s">
        <v>211</v>
      </c>
      <c r="B16" s="93" t="s">
        <v>214</v>
      </c>
      <c r="C16" s="74">
        <v>158502</v>
      </c>
      <c r="D16" s="75">
        <v>69548</v>
      </c>
      <c r="E16" s="74">
        <v>5</v>
      </c>
      <c r="F16" s="75">
        <v>1182</v>
      </c>
    </row>
    <row r="17" spans="1:6" s="67" customFormat="1" ht="14.25" customHeight="1" hidden="1">
      <c r="A17" s="30" t="s">
        <v>213</v>
      </c>
      <c r="B17" s="93" t="s">
        <v>214</v>
      </c>
      <c r="C17" s="74">
        <v>159868</v>
      </c>
      <c r="D17" s="75">
        <v>73577</v>
      </c>
      <c r="E17" s="74">
        <v>5</v>
      </c>
      <c r="F17" s="75">
        <v>1182</v>
      </c>
    </row>
    <row r="18" spans="1:6" s="67" customFormat="1" ht="14.25" customHeight="1" hidden="1">
      <c r="A18" s="30" t="s">
        <v>215</v>
      </c>
      <c r="B18" s="93" t="s">
        <v>214</v>
      </c>
      <c r="C18" s="74">
        <v>169315</v>
      </c>
      <c r="D18" s="75">
        <v>75286</v>
      </c>
      <c r="E18" s="74">
        <v>5</v>
      </c>
      <c r="F18" s="75">
        <v>1182</v>
      </c>
    </row>
    <row r="19" spans="1:6" s="67" customFormat="1" ht="15" customHeight="1" hidden="1">
      <c r="A19" s="30" t="s">
        <v>219</v>
      </c>
      <c r="B19" s="93" t="s">
        <v>214</v>
      </c>
      <c r="C19" s="74">
        <v>170276</v>
      </c>
      <c r="D19" s="74">
        <v>80340</v>
      </c>
      <c r="E19" s="74">
        <v>5</v>
      </c>
      <c r="F19" s="75">
        <v>1182</v>
      </c>
    </row>
    <row r="20" spans="1:6" s="67" customFormat="1" ht="15" customHeight="1" hidden="1">
      <c r="A20" s="30" t="s">
        <v>225</v>
      </c>
      <c r="B20" s="93" t="s">
        <v>214</v>
      </c>
      <c r="C20" s="74">
        <v>172341</v>
      </c>
      <c r="D20" s="74">
        <v>83382</v>
      </c>
      <c r="E20" s="74">
        <v>5</v>
      </c>
      <c r="F20" s="75">
        <v>1182</v>
      </c>
    </row>
    <row r="21" spans="1:6" s="67" customFormat="1" ht="15.75" customHeight="1">
      <c r="A21" s="30" t="s">
        <v>245</v>
      </c>
      <c r="B21" s="124" t="s">
        <v>214</v>
      </c>
      <c r="C21" s="125">
        <v>172584</v>
      </c>
      <c r="D21" s="125">
        <v>83637</v>
      </c>
      <c r="E21" s="125">
        <v>5</v>
      </c>
      <c r="F21" s="126">
        <v>1183</v>
      </c>
    </row>
    <row r="22" spans="1:6" s="67" customFormat="1" ht="15.75" customHeight="1">
      <c r="A22" s="30" t="s">
        <v>246</v>
      </c>
      <c r="B22" s="124" t="s">
        <v>214</v>
      </c>
      <c r="C22" s="125">
        <v>123572</v>
      </c>
      <c r="D22" s="125">
        <v>89944</v>
      </c>
      <c r="E22" s="125">
        <v>5</v>
      </c>
      <c r="F22" s="126">
        <v>755</v>
      </c>
    </row>
    <row r="23" spans="1:6" s="67" customFormat="1" ht="15.75" customHeight="1">
      <c r="A23" s="30" t="s">
        <v>247</v>
      </c>
      <c r="B23" s="124" t="s">
        <v>214</v>
      </c>
      <c r="C23" s="125">
        <v>126476</v>
      </c>
      <c r="D23" s="125">
        <v>101355</v>
      </c>
      <c r="E23" s="125">
        <v>4</v>
      </c>
      <c r="F23" s="126">
        <v>755</v>
      </c>
    </row>
    <row r="24" spans="1:6" s="67" customFormat="1" ht="15.75" customHeight="1">
      <c r="A24" s="30" t="s">
        <v>248</v>
      </c>
      <c r="B24" s="124" t="s">
        <v>214</v>
      </c>
      <c r="C24" s="125">
        <v>126776</v>
      </c>
      <c r="D24" s="125">
        <v>103905</v>
      </c>
      <c r="E24" s="125">
        <v>4</v>
      </c>
      <c r="F24" s="126">
        <v>755</v>
      </c>
    </row>
    <row r="25" spans="1:6" s="67" customFormat="1" ht="15.75" customHeight="1">
      <c r="A25" s="30" t="s">
        <v>249</v>
      </c>
      <c r="B25" s="124" t="s">
        <v>214</v>
      </c>
      <c r="C25" s="125">
        <f>C27+C36</f>
        <v>126776</v>
      </c>
      <c r="D25" s="125">
        <f>D27+D36</f>
        <v>103905</v>
      </c>
      <c r="E25" s="125">
        <f>E27+E36</f>
        <v>4</v>
      </c>
      <c r="F25" s="126">
        <f>F27+F36</f>
        <v>755</v>
      </c>
    </row>
    <row r="26" spans="1:6" s="67" customFormat="1" ht="9.75" customHeight="1">
      <c r="A26" s="30"/>
      <c r="B26" s="127"/>
      <c r="C26" s="128"/>
      <c r="D26" s="128"/>
      <c r="E26" s="128"/>
      <c r="F26" s="126"/>
    </row>
    <row r="27" spans="1:6" s="67" customFormat="1" ht="15" customHeight="1">
      <c r="A27" s="39" t="s">
        <v>142</v>
      </c>
      <c r="B27" s="147"/>
      <c r="C27" s="128">
        <f>SUM(C29:C31)</f>
        <v>111885</v>
      </c>
      <c r="D27" s="128">
        <f>SUM(D29:D31)</f>
        <v>95668</v>
      </c>
      <c r="E27" s="128">
        <f>SUM(E29:E31)</f>
        <v>3</v>
      </c>
      <c r="F27" s="126">
        <f>SUM(F29:F31)</f>
        <v>735</v>
      </c>
    </row>
    <row r="28" spans="1:6" s="67" customFormat="1" ht="9.75" customHeight="1">
      <c r="A28" s="44"/>
      <c r="B28" s="162"/>
      <c r="C28" s="174"/>
      <c r="D28" s="174"/>
      <c r="E28" s="174"/>
      <c r="F28" s="175"/>
    </row>
    <row r="29" spans="1:6" s="67" customFormat="1" ht="15" customHeight="1">
      <c r="A29" s="48" t="s">
        <v>70</v>
      </c>
      <c r="B29" s="135">
        <v>171</v>
      </c>
      <c r="C29" s="176">
        <v>80735</v>
      </c>
      <c r="D29" s="176">
        <v>30294</v>
      </c>
      <c r="E29" s="176">
        <v>3</v>
      </c>
      <c r="F29" s="177">
        <v>676</v>
      </c>
    </row>
    <row r="30" spans="1:6" s="67" customFormat="1" ht="15" customHeight="1">
      <c r="A30" s="48" t="s">
        <v>72</v>
      </c>
      <c r="B30" s="135">
        <v>44</v>
      </c>
      <c r="C30" s="176">
        <v>23562</v>
      </c>
      <c r="D30" s="176">
        <v>55006</v>
      </c>
      <c r="E30" s="176">
        <v>0</v>
      </c>
      <c r="F30" s="177">
        <v>55</v>
      </c>
    </row>
    <row r="31" spans="1:6" s="67" customFormat="1" ht="15" customHeight="1">
      <c r="A31" s="49" t="s">
        <v>75</v>
      </c>
      <c r="B31" s="202">
        <v>31.9</v>
      </c>
      <c r="C31" s="151">
        <f>5523+2065</f>
        <v>7588</v>
      </c>
      <c r="D31" s="151">
        <v>10368</v>
      </c>
      <c r="E31" s="151">
        <v>0</v>
      </c>
      <c r="F31" s="152">
        <v>4</v>
      </c>
    </row>
    <row r="32" spans="1:6" ht="57.75" customHeight="1">
      <c r="A32" s="244" t="s">
        <v>288</v>
      </c>
      <c r="B32" s="13"/>
      <c r="C32" s="2"/>
      <c r="D32" s="3"/>
      <c r="E32" s="14"/>
      <c r="F32" s="15"/>
    </row>
    <row r="33" spans="1:6" ht="16.5" customHeight="1">
      <c r="A33" s="29" t="s">
        <v>27</v>
      </c>
      <c r="B33" s="16" t="s">
        <v>103</v>
      </c>
      <c r="C33" s="17" t="s">
        <v>1</v>
      </c>
      <c r="D33" s="18" t="s">
        <v>133</v>
      </c>
      <c r="E33" s="18" t="s">
        <v>231</v>
      </c>
      <c r="F33" s="18" t="s">
        <v>134</v>
      </c>
    </row>
    <row r="34" spans="1:6" ht="16.5" customHeight="1">
      <c r="A34" s="1" t="s">
        <v>104</v>
      </c>
      <c r="B34" s="12" t="s">
        <v>28</v>
      </c>
      <c r="C34" s="12" t="s">
        <v>4</v>
      </c>
      <c r="D34" s="20" t="s">
        <v>4</v>
      </c>
      <c r="E34" s="12" t="s">
        <v>135</v>
      </c>
      <c r="F34" s="20" t="s">
        <v>136</v>
      </c>
    </row>
    <row r="35" spans="1:6" ht="10.5" customHeight="1">
      <c r="A35" s="32"/>
      <c r="B35" s="129"/>
      <c r="C35" s="132"/>
      <c r="D35" s="132"/>
      <c r="E35" s="133"/>
      <c r="F35" s="134"/>
    </row>
    <row r="36" spans="1:6" s="67" customFormat="1" ht="15" customHeight="1">
      <c r="A36" s="39" t="s">
        <v>145</v>
      </c>
      <c r="B36" s="162"/>
      <c r="C36" s="128">
        <f>SUM(C38:C55)</f>
        <v>14891</v>
      </c>
      <c r="D36" s="128">
        <f>SUM(D38:D55)</f>
        <v>8237</v>
      </c>
      <c r="E36" s="128">
        <f>SUM(E38:E55)</f>
        <v>1</v>
      </c>
      <c r="F36" s="126">
        <f>SUM(F38:F55)</f>
        <v>20</v>
      </c>
    </row>
    <row r="37" spans="1:6" ht="15" customHeight="1">
      <c r="A37" s="32"/>
      <c r="B37" s="129"/>
      <c r="C37" s="132"/>
      <c r="D37" s="132"/>
      <c r="E37" s="133"/>
      <c r="F37" s="134"/>
    </row>
    <row r="38" spans="1:6" s="67" customFormat="1" ht="15" customHeight="1">
      <c r="A38" s="44" t="s">
        <v>73</v>
      </c>
      <c r="B38" s="218">
        <v>41.3</v>
      </c>
      <c r="C38" s="136">
        <v>1268</v>
      </c>
      <c r="D38" s="136">
        <v>116</v>
      </c>
      <c r="E38" s="136">
        <v>1</v>
      </c>
      <c r="F38" s="137">
        <v>0</v>
      </c>
    </row>
    <row r="39" spans="1:6" s="67" customFormat="1" ht="15" customHeight="1">
      <c r="A39" s="44" t="s">
        <v>74</v>
      </c>
      <c r="B39" s="218">
        <v>22.33</v>
      </c>
      <c r="C39" s="136">
        <v>4015</v>
      </c>
      <c r="D39" s="136">
        <v>904</v>
      </c>
      <c r="E39" s="136">
        <v>0</v>
      </c>
      <c r="F39" s="137">
        <v>4</v>
      </c>
    </row>
    <row r="40" spans="1:6" ht="36" customHeight="1" hidden="1">
      <c r="A40" s="28" t="s">
        <v>229</v>
      </c>
      <c r="B40" s="166"/>
      <c r="C40" s="167"/>
      <c r="D40" s="167"/>
      <c r="E40" s="167"/>
      <c r="F40" s="167"/>
    </row>
    <row r="41" spans="1:6" ht="16.5" customHeight="1" hidden="1">
      <c r="A41" s="77" t="s">
        <v>27</v>
      </c>
      <c r="B41" s="168" t="s">
        <v>250</v>
      </c>
      <c r="C41" s="169" t="s">
        <v>251</v>
      </c>
      <c r="D41" s="170" t="s">
        <v>252</v>
      </c>
      <c r="E41" s="170" t="s">
        <v>253</v>
      </c>
      <c r="F41" s="170" t="s">
        <v>259</v>
      </c>
    </row>
    <row r="42" spans="1:6" ht="16.5" hidden="1">
      <c r="A42" s="77" t="s">
        <v>104</v>
      </c>
      <c r="B42" s="169" t="s">
        <v>255</v>
      </c>
      <c r="C42" s="169" t="s">
        <v>256</v>
      </c>
      <c r="D42" s="170" t="s">
        <v>256</v>
      </c>
      <c r="E42" s="169" t="s">
        <v>257</v>
      </c>
      <c r="F42" s="170" t="s">
        <v>258</v>
      </c>
    </row>
    <row r="43" spans="1:6" s="67" customFormat="1" ht="15" customHeight="1">
      <c r="A43" s="44" t="s">
        <v>162</v>
      </c>
      <c r="B43" s="135">
        <v>25.67</v>
      </c>
      <c r="C43" s="136">
        <v>3592</v>
      </c>
      <c r="D43" s="136">
        <v>1657</v>
      </c>
      <c r="E43" s="136">
        <v>0</v>
      </c>
      <c r="F43" s="137">
        <v>9</v>
      </c>
    </row>
    <row r="44" spans="1:6" s="67" customFormat="1" ht="15" customHeight="1">
      <c r="A44" s="44" t="s">
        <v>163</v>
      </c>
      <c r="B44" s="135">
        <v>20.38</v>
      </c>
      <c r="C44" s="136">
        <v>1077</v>
      </c>
      <c r="D44" s="136">
        <v>1674</v>
      </c>
      <c r="E44" s="136">
        <v>0</v>
      </c>
      <c r="F44" s="137">
        <v>5</v>
      </c>
    </row>
    <row r="45" spans="1:6" ht="27.75" hidden="1">
      <c r="A45" s="28" t="s">
        <v>210</v>
      </c>
      <c r="B45" s="219"/>
      <c r="C45" s="220"/>
      <c r="D45" s="221"/>
      <c r="E45" s="222"/>
      <c r="F45" s="223"/>
    </row>
    <row r="46" spans="1:6" ht="16.5" hidden="1">
      <c r="A46" s="29" t="s">
        <v>27</v>
      </c>
      <c r="B46" s="224" t="s">
        <v>250</v>
      </c>
      <c r="C46" s="225" t="s">
        <v>251</v>
      </c>
      <c r="D46" s="226" t="s">
        <v>252</v>
      </c>
      <c r="E46" s="226" t="s">
        <v>253</v>
      </c>
      <c r="F46" s="226" t="s">
        <v>259</v>
      </c>
    </row>
    <row r="47" spans="1:6" ht="16.5" hidden="1">
      <c r="A47" s="1" t="s">
        <v>104</v>
      </c>
      <c r="B47" s="227" t="s">
        <v>255</v>
      </c>
      <c r="C47" s="228" t="s">
        <v>256</v>
      </c>
      <c r="D47" s="229" t="s">
        <v>256</v>
      </c>
      <c r="E47" s="228" t="s">
        <v>257</v>
      </c>
      <c r="F47" s="229" t="s">
        <v>258</v>
      </c>
    </row>
    <row r="48" spans="1:6" s="67" customFormat="1" ht="15" customHeight="1">
      <c r="A48" s="44" t="s">
        <v>76</v>
      </c>
      <c r="B48" s="135">
        <v>20.7</v>
      </c>
      <c r="C48" s="136">
        <v>2059</v>
      </c>
      <c r="D48" s="136">
        <v>1207</v>
      </c>
      <c r="E48" s="136">
        <v>0</v>
      </c>
      <c r="F48" s="137">
        <v>1</v>
      </c>
    </row>
    <row r="49" spans="1:6" s="67" customFormat="1" ht="15" customHeight="1">
      <c r="A49" s="44" t="s">
        <v>77</v>
      </c>
      <c r="B49" s="135">
        <v>32</v>
      </c>
      <c r="C49" s="136">
        <v>2880</v>
      </c>
      <c r="D49" s="136">
        <v>2399</v>
      </c>
      <c r="E49" s="136">
        <v>0</v>
      </c>
      <c r="F49" s="137">
        <v>1</v>
      </c>
    </row>
    <row r="50" spans="1:6" s="67" customFormat="1" ht="13.5" customHeight="1" hidden="1">
      <c r="A50" s="44" t="s">
        <v>164</v>
      </c>
      <c r="B50" s="145">
        <v>4</v>
      </c>
      <c r="C50" s="138">
        <v>0</v>
      </c>
      <c r="D50" s="138">
        <v>0</v>
      </c>
      <c r="E50" s="136">
        <v>0</v>
      </c>
      <c r="F50" s="137">
        <v>0</v>
      </c>
    </row>
    <row r="51" spans="1:6" s="67" customFormat="1" ht="13.5" customHeight="1" hidden="1">
      <c r="A51" s="44" t="s">
        <v>165</v>
      </c>
      <c r="B51" s="145">
        <v>4</v>
      </c>
      <c r="C51" s="138">
        <v>0</v>
      </c>
      <c r="D51" s="138">
        <v>0</v>
      </c>
      <c r="E51" s="136">
        <v>0</v>
      </c>
      <c r="F51" s="137">
        <v>0</v>
      </c>
    </row>
    <row r="52" spans="1:6" s="67" customFormat="1" ht="13.5" customHeight="1" hidden="1">
      <c r="A52" s="44" t="s">
        <v>166</v>
      </c>
      <c r="B52" s="145">
        <v>4</v>
      </c>
      <c r="C52" s="138">
        <v>0</v>
      </c>
      <c r="D52" s="138">
        <v>0</v>
      </c>
      <c r="E52" s="136">
        <v>0</v>
      </c>
      <c r="F52" s="137">
        <v>0</v>
      </c>
    </row>
    <row r="53" spans="1:6" s="67" customFormat="1" ht="15" customHeight="1">
      <c r="A53" s="45" t="s">
        <v>132</v>
      </c>
      <c r="B53" s="199">
        <v>6</v>
      </c>
      <c r="C53" s="230">
        <v>0</v>
      </c>
      <c r="D53" s="230">
        <v>280</v>
      </c>
      <c r="E53" s="203">
        <v>0</v>
      </c>
      <c r="F53" s="204">
        <v>0</v>
      </c>
    </row>
    <row r="54" spans="1:6" s="67" customFormat="1" ht="13.5" customHeight="1" hidden="1">
      <c r="A54" s="44" t="s">
        <v>167</v>
      </c>
      <c r="B54" s="99">
        <v>4</v>
      </c>
      <c r="C54" s="83">
        <v>0</v>
      </c>
      <c r="D54" s="83">
        <v>0</v>
      </c>
      <c r="E54" s="79">
        <v>0</v>
      </c>
      <c r="F54" s="80">
        <v>0</v>
      </c>
    </row>
    <row r="55" spans="1:6" s="67" customFormat="1" ht="13.5" customHeight="1" hidden="1">
      <c r="A55" s="45" t="s">
        <v>168</v>
      </c>
      <c r="B55" s="100">
        <v>2</v>
      </c>
      <c r="C55" s="84">
        <v>0</v>
      </c>
      <c r="D55" s="84">
        <v>0</v>
      </c>
      <c r="E55" s="81">
        <v>0</v>
      </c>
      <c r="F55" s="82">
        <v>0</v>
      </c>
    </row>
    <row r="56" spans="1:2" ht="16.5" customHeight="1">
      <c r="A56" s="246" t="s">
        <v>280</v>
      </c>
      <c r="B56" s="101"/>
    </row>
  </sheetData>
  <sheetProtection/>
  <printOptions horizontalCentered="1"/>
  <pageMargins left="0.7874015748031497" right="0.7874015748031497" top="0.3937007874015748" bottom="0.7874015748031497" header="0.3937007874015748" footer="0.3937007874015748"/>
  <pageSetup horizontalDpi="600" verticalDpi="600" orientation="landscape" paperSize="9" r:id="rId2"/>
  <rowBreaks count="1" manualBreakCount="1">
    <brk id="31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7.75" customHeight="1">
      <c r="A1" s="244" t="s">
        <v>275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5" customHeight="1" hidden="1">
      <c r="A4" s="30" t="s">
        <v>137</v>
      </c>
      <c r="B4" s="21" t="s">
        <v>40</v>
      </c>
      <c r="C4" s="22">
        <v>114735</v>
      </c>
      <c r="D4" s="23">
        <v>26415</v>
      </c>
      <c r="E4" s="34">
        <v>0</v>
      </c>
      <c r="F4" s="35">
        <v>0</v>
      </c>
    </row>
    <row r="5" spans="1:6" ht="15" customHeight="1" hidden="1">
      <c r="A5" s="30" t="s">
        <v>138</v>
      </c>
      <c r="B5" s="21" t="s">
        <v>40</v>
      </c>
      <c r="C5" s="24">
        <v>119418</v>
      </c>
      <c r="D5" s="25">
        <v>26984</v>
      </c>
      <c r="E5" s="24">
        <v>0</v>
      </c>
      <c r="F5" s="25">
        <v>0</v>
      </c>
    </row>
    <row r="6" spans="1:6" ht="15" customHeight="1" hidden="1">
      <c r="A6" s="30" t="s">
        <v>139</v>
      </c>
      <c r="B6" s="21" t="s">
        <v>40</v>
      </c>
      <c r="C6" s="24">
        <v>122316</v>
      </c>
      <c r="D6" s="25">
        <v>27222</v>
      </c>
      <c r="E6" s="24">
        <v>0</v>
      </c>
      <c r="F6" s="25">
        <v>0</v>
      </c>
    </row>
    <row r="7" spans="1:6" ht="15" customHeight="1" hidden="1">
      <c r="A7" s="30" t="s">
        <v>140</v>
      </c>
      <c r="B7" s="21" t="s">
        <v>40</v>
      </c>
      <c r="C7" s="24">
        <v>126165</v>
      </c>
      <c r="D7" s="25">
        <v>29590</v>
      </c>
      <c r="E7" s="24">
        <v>0</v>
      </c>
      <c r="F7" s="25">
        <v>0</v>
      </c>
    </row>
    <row r="8" spans="1:6" ht="15" customHeight="1" hidden="1">
      <c r="A8" s="30" t="s">
        <v>122</v>
      </c>
      <c r="B8" s="21" t="s">
        <v>40</v>
      </c>
      <c r="C8" s="24">
        <v>129020</v>
      </c>
      <c r="D8" s="25">
        <v>30357</v>
      </c>
      <c r="E8" s="24">
        <v>0</v>
      </c>
      <c r="F8" s="25">
        <v>0</v>
      </c>
    </row>
    <row r="9" spans="1:6" ht="15" customHeight="1" hidden="1">
      <c r="A9" s="30" t="s">
        <v>123</v>
      </c>
      <c r="B9" s="21" t="s">
        <v>40</v>
      </c>
      <c r="C9" s="26">
        <v>131920</v>
      </c>
      <c r="D9" s="27">
        <v>31104</v>
      </c>
      <c r="E9" s="27">
        <v>23</v>
      </c>
      <c r="F9" s="27">
        <v>772</v>
      </c>
    </row>
    <row r="10" spans="1:6" ht="15" customHeight="1" hidden="1">
      <c r="A10" s="30" t="s">
        <v>124</v>
      </c>
      <c r="B10" s="21" t="s">
        <v>40</v>
      </c>
      <c r="C10" s="26">
        <v>129083</v>
      </c>
      <c r="D10" s="27">
        <v>30713</v>
      </c>
      <c r="E10" s="27">
        <v>0</v>
      </c>
      <c r="F10" s="27">
        <v>911</v>
      </c>
    </row>
    <row r="11" spans="1:6" ht="15" customHeight="1" hidden="1">
      <c r="A11" s="30" t="s">
        <v>102</v>
      </c>
      <c r="B11" s="21" t="s">
        <v>40</v>
      </c>
      <c r="C11" s="26">
        <v>139245</v>
      </c>
      <c r="D11" s="27">
        <v>32555</v>
      </c>
      <c r="E11" s="27">
        <v>1</v>
      </c>
      <c r="F11" s="27">
        <v>912</v>
      </c>
    </row>
    <row r="12" spans="1:6" ht="15" customHeight="1" hidden="1">
      <c r="A12" s="30" t="s">
        <v>203</v>
      </c>
      <c r="B12" s="21" t="s">
        <v>40</v>
      </c>
      <c r="C12" s="26">
        <v>140789</v>
      </c>
      <c r="D12" s="27">
        <v>35218</v>
      </c>
      <c r="E12" s="27">
        <v>1</v>
      </c>
      <c r="F12" s="27">
        <v>947</v>
      </c>
    </row>
    <row r="13" spans="1:6" s="67" customFormat="1" ht="13.5" customHeight="1" hidden="1">
      <c r="A13" s="30" t="s">
        <v>204</v>
      </c>
      <c r="B13" s="93" t="s">
        <v>214</v>
      </c>
      <c r="C13" s="74">
        <v>147370</v>
      </c>
      <c r="D13" s="75">
        <v>36521</v>
      </c>
      <c r="E13" s="75">
        <v>1</v>
      </c>
      <c r="F13" s="75">
        <v>1148</v>
      </c>
    </row>
    <row r="14" spans="1:6" s="67" customFormat="1" ht="13.5" customHeight="1" hidden="1">
      <c r="A14" s="30" t="s">
        <v>205</v>
      </c>
      <c r="B14" s="93" t="s">
        <v>214</v>
      </c>
      <c r="C14" s="74">
        <v>153074</v>
      </c>
      <c r="D14" s="75">
        <v>37175</v>
      </c>
      <c r="E14" s="75">
        <v>1</v>
      </c>
      <c r="F14" s="75">
        <v>1209</v>
      </c>
    </row>
    <row r="15" spans="1:6" s="67" customFormat="1" ht="13.5" customHeight="1" hidden="1">
      <c r="A15" s="30" t="s">
        <v>208</v>
      </c>
      <c r="B15" s="93" t="s">
        <v>214</v>
      </c>
      <c r="C15" s="74">
        <v>152482</v>
      </c>
      <c r="D15" s="75">
        <v>37175</v>
      </c>
      <c r="E15" s="74">
        <v>1</v>
      </c>
      <c r="F15" s="75">
        <v>1226</v>
      </c>
    </row>
    <row r="16" spans="1:6" s="67" customFormat="1" ht="13.5" customHeight="1" hidden="1">
      <c r="A16" s="30" t="s">
        <v>211</v>
      </c>
      <c r="B16" s="93" t="s">
        <v>214</v>
      </c>
      <c r="C16" s="74">
        <v>153973</v>
      </c>
      <c r="D16" s="75">
        <v>37175</v>
      </c>
      <c r="E16" s="74">
        <v>1</v>
      </c>
      <c r="F16" s="75">
        <v>1291</v>
      </c>
    </row>
    <row r="17" spans="1:6" s="67" customFormat="1" ht="13.5" customHeight="1" hidden="1">
      <c r="A17" s="30" t="s">
        <v>213</v>
      </c>
      <c r="B17" s="93" t="s">
        <v>214</v>
      </c>
      <c r="C17" s="74">
        <v>155845</v>
      </c>
      <c r="D17" s="75">
        <v>37680</v>
      </c>
      <c r="E17" s="74">
        <v>1</v>
      </c>
      <c r="F17" s="75">
        <v>1332</v>
      </c>
    </row>
    <row r="18" spans="1:6" s="67" customFormat="1" ht="13.5" customHeight="1" hidden="1">
      <c r="A18" s="30" t="s">
        <v>215</v>
      </c>
      <c r="B18" s="93" t="s">
        <v>214</v>
      </c>
      <c r="C18" s="74">
        <v>157309</v>
      </c>
      <c r="D18" s="75">
        <v>37680</v>
      </c>
      <c r="E18" s="74">
        <v>1</v>
      </c>
      <c r="F18" s="75">
        <v>1377</v>
      </c>
    </row>
    <row r="19" spans="1:6" s="67" customFormat="1" ht="13.5" customHeight="1" hidden="1">
      <c r="A19" s="30" t="s">
        <v>219</v>
      </c>
      <c r="B19" s="93" t="s">
        <v>214</v>
      </c>
      <c r="C19" s="74">
        <v>153231</v>
      </c>
      <c r="D19" s="74">
        <v>37130</v>
      </c>
      <c r="E19" s="74">
        <v>1</v>
      </c>
      <c r="F19" s="75">
        <v>1416</v>
      </c>
    </row>
    <row r="20" spans="1:6" s="67" customFormat="1" ht="13.5" customHeight="1" hidden="1">
      <c r="A20" s="30" t="s">
        <v>225</v>
      </c>
      <c r="B20" s="93" t="s">
        <v>214</v>
      </c>
      <c r="C20" s="74">
        <v>164379</v>
      </c>
      <c r="D20" s="74">
        <v>52001</v>
      </c>
      <c r="E20" s="74">
        <v>2</v>
      </c>
      <c r="F20" s="75">
        <v>1293</v>
      </c>
    </row>
    <row r="21" spans="1:6" s="67" customFormat="1" ht="15.75" customHeight="1">
      <c r="A21" s="30" t="s">
        <v>245</v>
      </c>
      <c r="B21" s="124" t="s">
        <v>214</v>
      </c>
      <c r="C21" s="125">
        <v>225854</v>
      </c>
      <c r="D21" s="125">
        <v>63986</v>
      </c>
      <c r="E21" s="125">
        <v>2</v>
      </c>
      <c r="F21" s="126">
        <v>1318</v>
      </c>
    </row>
    <row r="22" spans="1:6" s="67" customFormat="1" ht="15.75" customHeight="1">
      <c r="A22" s="30" t="s">
        <v>246</v>
      </c>
      <c r="B22" s="124" t="s">
        <v>214</v>
      </c>
      <c r="C22" s="125">
        <v>229711</v>
      </c>
      <c r="D22" s="125">
        <v>65303</v>
      </c>
      <c r="E22" s="125">
        <v>9</v>
      </c>
      <c r="F22" s="126">
        <v>1373</v>
      </c>
    </row>
    <row r="23" spans="1:6" s="67" customFormat="1" ht="15.75" customHeight="1">
      <c r="A23" s="30" t="s">
        <v>247</v>
      </c>
      <c r="B23" s="124" t="s">
        <v>214</v>
      </c>
      <c r="C23" s="125">
        <v>229711</v>
      </c>
      <c r="D23" s="125">
        <v>66116</v>
      </c>
      <c r="E23" s="125">
        <v>10</v>
      </c>
      <c r="F23" s="126">
        <v>1403</v>
      </c>
    </row>
    <row r="24" spans="1:6" s="67" customFormat="1" ht="15.75" customHeight="1">
      <c r="A24" s="30" t="s">
        <v>248</v>
      </c>
      <c r="B24" s="124" t="s">
        <v>214</v>
      </c>
      <c r="C24" s="125">
        <v>230198</v>
      </c>
      <c r="D24" s="125">
        <v>66436</v>
      </c>
      <c r="E24" s="125">
        <v>13</v>
      </c>
      <c r="F24" s="126">
        <v>1476</v>
      </c>
    </row>
    <row r="25" spans="1:6" s="67" customFormat="1" ht="15.75" customHeight="1">
      <c r="A25" s="30" t="s">
        <v>249</v>
      </c>
      <c r="B25" s="124" t="s">
        <v>214</v>
      </c>
      <c r="C25" s="125">
        <f>C27+C32</f>
        <v>230268</v>
      </c>
      <c r="D25" s="125">
        <f>D27+D32</f>
        <v>67329</v>
      </c>
      <c r="E25" s="125">
        <f>E27+E32</f>
        <v>13</v>
      </c>
      <c r="F25" s="126">
        <f>F27+F32</f>
        <v>1555</v>
      </c>
    </row>
    <row r="26" spans="1:6" s="67" customFormat="1" ht="5.25" customHeight="1">
      <c r="A26" s="30"/>
      <c r="B26" s="127"/>
      <c r="C26" s="128"/>
      <c r="D26" s="128"/>
      <c r="E26" s="128"/>
      <c r="F26" s="126"/>
    </row>
    <row r="27" spans="1:6" s="67" customFormat="1" ht="15" customHeight="1">
      <c r="A27" s="39" t="s">
        <v>142</v>
      </c>
      <c r="B27" s="147"/>
      <c r="C27" s="128">
        <f>SUM(C29:C30)</f>
        <v>92481</v>
      </c>
      <c r="D27" s="128">
        <f>SUM(D29:D30)</f>
        <v>32491</v>
      </c>
      <c r="E27" s="128">
        <f>SUM(E29:E30)</f>
        <v>12</v>
      </c>
      <c r="F27" s="126">
        <f>SUM(F29:F30)</f>
        <v>1461</v>
      </c>
    </row>
    <row r="28" spans="1:6" s="67" customFormat="1" ht="5.25" customHeight="1">
      <c r="A28" s="43"/>
      <c r="B28" s="147"/>
      <c r="C28" s="189"/>
      <c r="D28" s="147"/>
      <c r="E28" s="147"/>
      <c r="F28" s="190"/>
    </row>
    <row r="29" spans="1:6" s="67" customFormat="1" ht="15" customHeight="1">
      <c r="A29" s="44" t="s">
        <v>78</v>
      </c>
      <c r="B29" s="135">
        <v>84.4</v>
      </c>
      <c r="C29" s="176">
        <v>83284</v>
      </c>
      <c r="D29" s="176">
        <v>31791</v>
      </c>
      <c r="E29" s="176">
        <v>12</v>
      </c>
      <c r="F29" s="177">
        <v>1438</v>
      </c>
    </row>
    <row r="30" spans="1:6" s="67" customFormat="1" ht="15" customHeight="1">
      <c r="A30" s="44" t="s">
        <v>79</v>
      </c>
      <c r="B30" s="135">
        <v>81.15</v>
      </c>
      <c r="C30" s="231">
        <v>9197</v>
      </c>
      <c r="D30" s="231">
        <v>700</v>
      </c>
      <c r="E30" s="231">
        <v>0</v>
      </c>
      <c r="F30" s="165">
        <v>23</v>
      </c>
    </row>
    <row r="31" spans="1:6" s="67" customFormat="1" ht="5.25" customHeight="1">
      <c r="A31" s="44"/>
      <c r="B31" s="162"/>
      <c r="C31" s="231"/>
      <c r="D31" s="231"/>
      <c r="E31" s="231"/>
      <c r="F31" s="165"/>
    </row>
    <row r="32" spans="1:6" s="67" customFormat="1" ht="13.5" customHeight="1">
      <c r="A32" s="39" t="s">
        <v>145</v>
      </c>
      <c r="B32" s="162"/>
      <c r="C32" s="232">
        <f>SUM(C34:C65)</f>
        <v>137787</v>
      </c>
      <c r="D32" s="232">
        <f>SUM(D34:D65)</f>
        <v>34838</v>
      </c>
      <c r="E32" s="232">
        <f>SUM(E34:E65)</f>
        <v>1</v>
      </c>
      <c r="F32" s="233">
        <f>SUM(F34:F65)</f>
        <v>94</v>
      </c>
    </row>
    <row r="33" spans="1:6" ht="5.25" customHeight="1">
      <c r="A33" s="32"/>
      <c r="B33" s="129"/>
      <c r="C33" s="211"/>
      <c r="D33" s="211"/>
      <c r="E33" s="211"/>
      <c r="F33" s="197"/>
    </row>
    <row r="34" spans="1:6" s="67" customFormat="1" ht="15" customHeight="1">
      <c r="A34" s="44" t="s">
        <v>150</v>
      </c>
      <c r="B34" s="145">
        <v>39.25</v>
      </c>
      <c r="C34" s="231">
        <v>10490</v>
      </c>
      <c r="D34" s="231">
        <v>1575</v>
      </c>
      <c r="E34" s="231">
        <v>0</v>
      </c>
      <c r="F34" s="165">
        <v>14</v>
      </c>
    </row>
    <row r="35" spans="1:6" s="67" customFormat="1" ht="15" customHeight="1">
      <c r="A35" s="44" t="s">
        <v>80</v>
      </c>
      <c r="B35" s="135">
        <v>37.8</v>
      </c>
      <c r="C35" s="231">
        <v>15792</v>
      </c>
      <c r="D35" s="231">
        <v>3549</v>
      </c>
      <c r="E35" s="231">
        <v>0</v>
      </c>
      <c r="F35" s="234">
        <v>13</v>
      </c>
    </row>
    <row r="36" spans="1:6" s="67" customFormat="1" ht="15" customHeight="1">
      <c r="A36" s="44" t="s">
        <v>81</v>
      </c>
      <c r="B36" s="135">
        <v>20.5</v>
      </c>
      <c r="C36" s="231">
        <v>53700</v>
      </c>
      <c r="D36" s="231">
        <v>1272</v>
      </c>
      <c r="E36" s="231">
        <v>0</v>
      </c>
      <c r="F36" s="234">
        <v>13</v>
      </c>
    </row>
    <row r="37" spans="1:6" s="67" customFormat="1" ht="15" customHeight="1">
      <c r="A37" s="44" t="s">
        <v>151</v>
      </c>
      <c r="B37" s="135">
        <v>3</v>
      </c>
      <c r="C37" s="231">
        <v>0</v>
      </c>
      <c r="D37" s="231">
        <v>0</v>
      </c>
      <c r="E37" s="231">
        <v>0</v>
      </c>
      <c r="F37" s="234">
        <v>0</v>
      </c>
    </row>
    <row r="38" spans="1:6" s="67" customFormat="1" ht="15" customHeight="1">
      <c r="A38" s="44" t="s">
        <v>152</v>
      </c>
      <c r="B38" s="135">
        <v>3</v>
      </c>
      <c r="C38" s="231">
        <v>220</v>
      </c>
      <c r="D38" s="231">
        <v>220</v>
      </c>
      <c r="E38" s="231">
        <v>0</v>
      </c>
      <c r="F38" s="234">
        <v>1</v>
      </c>
    </row>
    <row r="39" spans="1:6" s="67" customFormat="1" ht="15" customHeight="1">
      <c r="A39" s="44" t="s">
        <v>153</v>
      </c>
      <c r="B39" s="135">
        <v>12.1</v>
      </c>
      <c r="C39" s="231">
        <v>9042</v>
      </c>
      <c r="D39" s="231">
        <v>0</v>
      </c>
      <c r="E39" s="231">
        <v>0</v>
      </c>
      <c r="F39" s="234">
        <v>3</v>
      </c>
    </row>
    <row r="40" spans="1:6" s="67" customFormat="1" ht="15" customHeight="1">
      <c r="A40" s="44" t="s">
        <v>82</v>
      </c>
      <c r="B40" s="135">
        <v>7.7</v>
      </c>
      <c r="C40" s="231">
        <v>3791</v>
      </c>
      <c r="D40" s="231">
        <v>0</v>
      </c>
      <c r="E40" s="231">
        <v>0</v>
      </c>
      <c r="F40" s="234">
        <v>0</v>
      </c>
    </row>
    <row r="41" spans="1:6" s="67" customFormat="1" ht="15" customHeight="1">
      <c r="A41" s="44" t="s">
        <v>83</v>
      </c>
      <c r="B41" s="135">
        <v>18.7</v>
      </c>
      <c r="C41" s="231">
        <v>3334</v>
      </c>
      <c r="D41" s="231">
        <v>1043</v>
      </c>
      <c r="E41" s="231">
        <v>0</v>
      </c>
      <c r="F41" s="234">
        <v>4</v>
      </c>
    </row>
    <row r="42" spans="1:6" s="67" customFormat="1" ht="15" customHeight="1">
      <c r="A42" s="44" t="s">
        <v>154</v>
      </c>
      <c r="B42" s="135">
        <v>7.15</v>
      </c>
      <c r="C42" s="231">
        <v>1880</v>
      </c>
      <c r="D42" s="231">
        <v>4780</v>
      </c>
      <c r="E42" s="231">
        <v>0</v>
      </c>
      <c r="F42" s="234">
        <v>0</v>
      </c>
    </row>
    <row r="43" spans="1:6" s="67" customFormat="1" ht="15" customHeight="1">
      <c r="A43" s="44" t="s">
        <v>84</v>
      </c>
      <c r="B43" s="135">
        <v>8.3</v>
      </c>
      <c r="C43" s="231">
        <v>50</v>
      </c>
      <c r="D43" s="231">
        <v>1020</v>
      </c>
      <c r="E43" s="231">
        <v>0</v>
      </c>
      <c r="F43" s="234">
        <v>0</v>
      </c>
    </row>
    <row r="44" spans="1:6" s="67" customFormat="1" ht="15" customHeight="1">
      <c r="A44" s="44" t="s">
        <v>85</v>
      </c>
      <c r="B44" s="135">
        <v>23.65</v>
      </c>
      <c r="C44" s="231">
        <v>9026</v>
      </c>
      <c r="D44" s="231">
        <v>0</v>
      </c>
      <c r="E44" s="231">
        <v>0</v>
      </c>
      <c r="F44" s="234">
        <v>13</v>
      </c>
    </row>
    <row r="45" spans="1:6" s="67" customFormat="1" ht="15" customHeight="1">
      <c r="A45" s="44" t="s">
        <v>86</v>
      </c>
      <c r="B45" s="135">
        <v>26.4</v>
      </c>
      <c r="C45" s="231">
        <v>8678</v>
      </c>
      <c r="D45" s="231">
        <v>900</v>
      </c>
      <c r="E45" s="231">
        <v>0</v>
      </c>
      <c r="F45" s="234">
        <v>2</v>
      </c>
    </row>
    <row r="46" spans="1:6" s="67" customFormat="1" ht="15" customHeight="1">
      <c r="A46" s="44" t="s">
        <v>87</v>
      </c>
      <c r="B46" s="135">
        <v>35.2</v>
      </c>
      <c r="C46" s="231">
        <v>17900</v>
      </c>
      <c r="D46" s="231">
        <v>5220</v>
      </c>
      <c r="E46" s="231">
        <v>1</v>
      </c>
      <c r="F46" s="234">
        <v>17</v>
      </c>
    </row>
    <row r="47" spans="1:6" s="67" customFormat="1" ht="15" customHeight="1">
      <c r="A47" s="44" t="s">
        <v>88</v>
      </c>
      <c r="B47" s="135">
        <v>4</v>
      </c>
      <c r="C47" s="231">
        <v>982</v>
      </c>
      <c r="D47" s="231">
        <v>650</v>
      </c>
      <c r="E47" s="231">
        <v>0</v>
      </c>
      <c r="F47" s="234">
        <v>3</v>
      </c>
    </row>
    <row r="48" spans="1:6" s="67" customFormat="1" ht="15" customHeight="1">
      <c r="A48" s="44" t="s">
        <v>89</v>
      </c>
      <c r="B48" s="135">
        <v>4</v>
      </c>
      <c r="C48" s="231">
        <v>0</v>
      </c>
      <c r="D48" s="231">
        <v>118</v>
      </c>
      <c r="E48" s="231">
        <v>0</v>
      </c>
      <c r="F48" s="234">
        <v>0</v>
      </c>
    </row>
    <row r="49" spans="1:6" s="67" customFormat="1" ht="15" customHeight="1">
      <c r="A49" s="45" t="s">
        <v>155</v>
      </c>
      <c r="B49" s="202">
        <v>4</v>
      </c>
      <c r="C49" s="203">
        <v>0</v>
      </c>
      <c r="D49" s="203">
        <v>25</v>
      </c>
      <c r="E49" s="203">
        <v>0</v>
      </c>
      <c r="F49" s="204">
        <v>0</v>
      </c>
    </row>
    <row r="50" spans="1:6" ht="35.25" customHeight="1">
      <c r="A50" s="244" t="s">
        <v>274</v>
      </c>
      <c r="B50" s="13"/>
      <c r="C50" s="2"/>
      <c r="D50" s="3"/>
      <c r="E50" s="14"/>
      <c r="F50" s="15"/>
    </row>
    <row r="51" spans="1:6" ht="16.5">
      <c r="A51" s="29" t="s">
        <v>27</v>
      </c>
      <c r="B51" s="16" t="s">
        <v>103</v>
      </c>
      <c r="C51" s="17" t="s">
        <v>1</v>
      </c>
      <c r="D51" s="18" t="s">
        <v>133</v>
      </c>
      <c r="E51" s="18" t="s">
        <v>231</v>
      </c>
      <c r="F51" s="18" t="s">
        <v>134</v>
      </c>
    </row>
    <row r="52" spans="1:6" ht="16.5">
      <c r="A52" s="1" t="s">
        <v>104</v>
      </c>
      <c r="B52" s="12" t="s">
        <v>28</v>
      </c>
      <c r="C52" s="12" t="s">
        <v>4</v>
      </c>
      <c r="D52" s="20" t="s">
        <v>4</v>
      </c>
      <c r="E52" s="12" t="s">
        <v>135</v>
      </c>
      <c r="F52" s="20" t="s">
        <v>136</v>
      </c>
    </row>
    <row r="53" spans="1:6" s="67" customFormat="1" ht="15" customHeight="1">
      <c r="A53" s="44" t="s">
        <v>90</v>
      </c>
      <c r="B53" s="135">
        <v>28</v>
      </c>
      <c r="C53" s="136">
        <v>906</v>
      </c>
      <c r="D53" s="136">
        <v>9210</v>
      </c>
      <c r="E53" s="136">
        <v>0</v>
      </c>
      <c r="F53" s="137">
        <v>8</v>
      </c>
    </row>
    <row r="54" spans="1:6" s="67" customFormat="1" ht="15" customHeight="1">
      <c r="A54" s="44" t="s">
        <v>91</v>
      </c>
      <c r="B54" s="135">
        <v>8</v>
      </c>
      <c r="C54" s="136">
        <v>0</v>
      </c>
      <c r="D54" s="136">
        <v>4126</v>
      </c>
      <c r="E54" s="136">
        <v>0</v>
      </c>
      <c r="F54" s="137">
        <v>0</v>
      </c>
    </row>
    <row r="55" spans="1:6" s="67" customFormat="1" ht="15" customHeight="1">
      <c r="A55" s="44" t="s">
        <v>92</v>
      </c>
      <c r="B55" s="135">
        <v>9.02</v>
      </c>
      <c r="C55" s="136">
        <v>862</v>
      </c>
      <c r="D55" s="136">
        <v>1043</v>
      </c>
      <c r="E55" s="136">
        <v>0</v>
      </c>
      <c r="F55" s="137">
        <v>2</v>
      </c>
    </row>
    <row r="56" spans="1:6" s="67" customFormat="1" ht="15" customHeight="1">
      <c r="A56" s="44" t="s">
        <v>93</v>
      </c>
      <c r="B56" s="135">
        <v>5.94</v>
      </c>
      <c r="C56" s="136">
        <v>120</v>
      </c>
      <c r="D56" s="136">
        <v>0</v>
      </c>
      <c r="E56" s="136">
        <v>0</v>
      </c>
      <c r="F56" s="137">
        <v>0</v>
      </c>
    </row>
    <row r="57" spans="1:6" s="67" customFormat="1" ht="15" customHeight="1">
      <c r="A57" s="44" t="s">
        <v>94</v>
      </c>
      <c r="B57" s="135">
        <v>5</v>
      </c>
      <c r="C57" s="136">
        <v>300</v>
      </c>
      <c r="D57" s="136">
        <v>0</v>
      </c>
      <c r="E57" s="136">
        <v>0</v>
      </c>
      <c r="F57" s="137">
        <v>0</v>
      </c>
    </row>
    <row r="58" spans="1:6" s="67" customFormat="1" ht="15" customHeight="1">
      <c r="A58" s="44" t="s">
        <v>156</v>
      </c>
      <c r="B58" s="145">
        <v>4</v>
      </c>
      <c r="C58" s="136">
        <v>80</v>
      </c>
      <c r="D58" s="136">
        <v>0</v>
      </c>
      <c r="E58" s="136">
        <v>0</v>
      </c>
      <c r="F58" s="137">
        <v>1</v>
      </c>
    </row>
    <row r="59" spans="1:6" s="67" customFormat="1" ht="15" customHeight="1">
      <c r="A59" s="44" t="s">
        <v>157</v>
      </c>
      <c r="B59" s="145">
        <v>6</v>
      </c>
      <c r="C59" s="136">
        <v>0</v>
      </c>
      <c r="D59" s="136">
        <v>0</v>
      </c>
      <c r="E59" s="136">
        <v>0</v>
      </c>
      <c r="F59" s="137">
        <v>0</v>
      </c>
    </row>
    <row r="60" spans="1:6" s="67" customFormat="1" ht="15" customHeight="1">
      <c r="A60" s="44" t="s">
        <v>95</v>
      </c>
      <c r="B60" s="135">
        <v>4</v>
      </c>
      <c r="C60" s="136">
        <v>150</v>
      </c>
      <c r="D60" s="136">
        <v>0</v>
      </c>
      <c r="E60" s="136">
        <v>0</v>
      </c>
      <c r="F60" s="137">
        <v>0</v>
      </c>
    </row>
    <row r="61" spans="1:6" s="67" customFormat="1" ht="15" customHeight="1">
      <c r="A61" s="44" t="s">
        <v>96</v>
      </c>
      <c r="B61" s="135">
        <v>4</v>
      </c>
      <c r="C61" s="136">
        <v>334</v>
      </c>
      <c r="D61" s="136">
        <v>0</v>
      </c>
      <c r="E61" s="136">
        <v>0</v>
      </c>
      <c r="F61" s="137">
        <v>0</v>
      </c>
    </row>
    <row r="62" spans="1:6" s="67" customFormat="1" ht="15" customHeight="1">
      <c r="A62" s="44" t="s">
        <v>158</v>
      </c>
      <c r="B62" s="135">
        <v>4</v>
      </c>
      <c r="C62" s="136">
        <v>0</v>
      </c>
      <c r="D62" s="136">
        <v>0</v>
      </c>
      <c r="E62" s="136">
        <v>0</v>
      </c>
      <c r="F62" s="137">
        <v>0</v>
      </c>
    </row>
    <row r="63" spans="1:6" s="67" customFormat="1" ht="15" customHeight="1">
      <c r="A63" s="44" t="s">
        <v>159</v>
      </c>
      <c r="B63" s="145">
        <v>4</v>
      </c>
      <c r="C63" s="136">
        <v>0</v>
      </c>
      <c r="D63" s="136">
        <v>87</v>
      </c>
      <c r="E63" s="136">
        <v>0</v>
      </c>
      <c r="F63" s="137">
        <v>0</v>
      </c>
    </row>
    <row r="64" spans="1:6" s="67" customFormat="1" ht="15" customHeight="1">
      <c r="A64" s="44" t="s">
        <v>160</v>
      </c>
      <c r="B64" s="145">
        <v>4</v>
      </c>
      <c r="C64" s="136">
        <v>150</v>
      </c>
      <c r="D64" s="136">
        <v>0</v>
      </c>
      <c r="E64" s="136">
        <v>0</v>
      </c>
      <c r="F64" s="137">
        <v>0</v>
      </c>
    </row>
    <row r="65" spans="1:6" s="67" customFormat="1" ht="15" customHeight="1">
      <c r="A65" s="45" t="s">
        <v>161</v>
      </c>
      <c r="B65" s="202">
        <v>12</v>
      </c>
      <c r="C65" s="203">
        <v>0</v>
      </c>
      <c r="D65" s="203">
        <v>0</v>
      </c>
      <c r="E65" s="203">
        <v>0</v>
      </c>
      <c r="F65" s="204">
        <v>0</v>
      </c>
    </row>
    <row r="66" ht="16.5">
      <c r="A66" s="246" t="s">
        <v>280</v>
      </c>
    </row>
  </sheetData>
  <sheetProtection/>
  <printOptions horizontalCentered="1"/>
  <pageMargins left="0.7874015748031497" right="0.7874015748031497" top="0.3937007874015748" bottom="0.7874015748031497" header="0.3937007874015748" footer="0.3937007874015748"/>
  <pageSetup horizontalDpi="600" verticalDpi="600" orientation="landscape" paperSize="9" r:id="rId1"/>
  <rowBreaks count="1" manualBreakCount="1"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4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6" width="21.125" style="9" customWidth="1"/>
    <col min="7" max="16384" width="9.00390625" style="4" customWidth="1"/>
  </cols>
  <sheetData>
    <row r="1" spans="1:6" ht="57.75" customHeight="1">
      <c r="A1" s="244" t="s">
        <v>276</v>
      </c>
      <c r="B1" s="13"/>
      <c r="C1" s="2"/>
      <c r="D1" s="3"/>
      <c r="E1" s="15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230151</v>
      </c>
      <c r="D4" s="23">
        <v>47321</v>
      </c>
      <c r="E4" s="34">
        <v>0</v>
      </c>
      <c r="F4" s="35">
        <v>0</v>
      </c>
    </row>
    <row r="5" spans="1:6" ht="16.5" customHeight="1" hidden="1">
      <c r="A5" s="30" t="s">
        <v>138</v>
      </c>
      <c r="B5" s="21" t="s">
        <v>40</v>
      </c>
      <c r="C5" s="24">
        <v>245246</v>
      </c>
      <c r="D5" s="25">
        <v>50831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4">
        <v>257243</v>
      </c>
      <c r="D6" s="25">
        <v>53043</v>
      </c>
      <c r="E6" s="24">
        <v>0</v>
      </c>
      <c r="F6" s="25">
        <v>0</v>
      </c>
    </row>
    <row r="7" spans="1:6" ht="16.5" customHeight="1" hidden="1">
      <c r="A7" s="30" t="s">
        <v>140</v>
      </c>
      <c r="B7" s="21" t="s">
        <v>40</v>
      </c>
      <c r="C7" s="24">
        <v>269966</v>
      </c>
      <c r="D7" s="25">
        <v>55192</v>
      </c>
      <c r="E7" s="24">
        <v>0</v>
      </c>
      <c r="F7" s="25">
        <v>0</v>
      </c>
    </row>
    <row r="8" spans="1:6" ht="16.5" customHeight="1" hidden="1">
      <c r="A8" s="30" t="s">
        <v>122</v>
      </c>
      <c r="B8" s="21" t="s">
        <v>40</v>
      </c>
      <c r="C8" s="24">
        <v>277753</v>
      </c>
      <c r="D8" s="25">
        <v>57722</v>
      </c>
      <c r="E8" s="24">
        <v>0</v>
      </c>
      <c r="F8" s="25">
        <v>0</v>
      </c>
    </row>
    <row r="9" spans="1:6" ht="16.5" customHeight="1" hidden="1">
      <c r="A9" s="30" t="s">
        <v>123</v>
      </c>
      <c r="B9" s="21" t="s">
        <v>40</v>
      </c>
      <c r="C9" s="26">
        <v>287010</v>
      </c>
      <c r="D9" s="26">
        <v>59072</v>
      </c>
      <c r="E9" s="26">
        <v>74</v>
      </c>
      <c r="F9" s="27">
        <v>1004</v>
      </c>
    </row>
    <row r="10" spans="1:6" ht="16.5" customHeight="1" hidden="1">
      <c r="A10" s="30" t="s">
        <v>124</v>
      </c>
      <c r="B10" s="21" t="s">
        <v>40</v>
      </c>
      <c r="C10" s="26">
        <v>309607</v>
      </c>
      <c r="D10" s="26">
        <v>60772</v>
      </c>
      <c r="E10" s="26">
        <v>27</v>
      </c>
      <c r="F10" s="27">
        <v>1110</v>
      </c>
    </row>
    <row r="11" spans="1:6" ht="16.5" customHeight="1" hidden="1">
      <c r="A11" s="30" t="s">
        <v>102</v>
      </c>
      <c r="B11" s="21" t="s">
        <v>40</v>
      </c>
      <c r="C11" s="26">
        <v>317664</v>
      </c>
      <c r="D11" s="26">
        <v>62010</v>
      </c>
      <c r="E11" s="26">
        <v>77</v>
      </c>
      <c r="F11" s="27">
        <v>1252</v>
      </c>
    </row>
    <row r="12" spans="1:6" ht="16.5" customHeight="1" hidden="1">
      <c r="A12" s="30" t="s">
        <v>203</v>
      </c>
      <c r="B12" s="21" t="s">
        <v>40</v>
      </c>
      <c r="C12" s="26">
        <v>329922</v>
      </c>
      <c r="D12" s="26">
        <v>62990</v>
      </c>
      <c r="E12" s="26">
        <v>80</v>
      </c>
      <c r="F12" s="27">
        <v>1467</v>
      </c>
    </row>
    <row r="13" spans="1:6" s="67" customFormat="1" ht="16.5" customHeight="1" hidden="1">
      <c r="A13" s="30" t="s">
        <v>204</v>
      </c>
      <c r="B13" s="93" t="s">
        <v>214</v>
      </c>
      <c r="C13" s="74">
        <v>358986</v>
      </c>
      <c r="D13" s="74">
        <v>63768</v>
      </c>
      <c r="E13" s="74">
        <v>83</v>
      </c>
      <c r="F13" s="75">
        <v>1969</v>
      </c>
    </row>
    <row r="14" spans="1:6" s="67" customFormat="1" ht="16.5" customHeight="1" hidden="1">
      <c r="A14" s="30" t="s">
        <v>205</v>
      </c>
      <c r="B14" s="93" t="s">
        <v>214</v>
      </c>
      <c r="C14" s="74">
        <v>361898</v>
      </c>
      <c r="D14" s="74">
        <v>63463</v>
      </c>
      <c r="E14" s="74">
        <v>85</v>
      </c>
      <c r="F14" s="75">
        <v>2010</v>
      </c>
    </row>
    <row r="15" spans="1:6" s="67" customFormat="1" ht="15.75" customHeight="1" hidden="1">
      <c r="A15" s="30" t="s">
        <v>208</v>
      </c>
      <c r="B15" s="93" t="s">
        <v>214</v>
      </c>
      <c r="C15" s="74">
        <v>364688</v>
      </c>
      <c r="D15" s="74">
        <v>64763</v>
      </c>
      <c r="E15" s="74">
        <v>86</v>
      </c>
      <c r="F15" s="75">
        <v>2062</v>
      </c>
    </row>
    <row r="16" spans="1:6" s="67" customFormat="1" ht="16.5" customHeight="1" hidden="1">
      <c r="A16" s="30" t="s">
        <v>211</v>
      </c>
      <c r="B16" s="93" t="s">
        <v>214</v>
      </c>
      <c r="C16" s="74">
        <v>367207</v>
      </c>
      <c r="D16" s="74">
        <v>65188</v>
      </c>
      <c r="E16" s="74">
        <v>86</v>
      </c>
      <c r="F16" s="75">
        <v>2115</v>
      </c>
    </row>
    <row r="17" spans="1:6" s="67" customFormat="1" ht="16.5" customHeight="1" hidden="1">
      <c r="A17" s="30" t="s">
        <v>213</v>
      </c>
      <c r="B17" s="93" t="s">
        <v>214</v>
      </c>
      <c r="C17" s="74">
        <v>368322</v>
      </c>
      <c r="D17" s="74">
        <v>65398</v>
      </c>
      <c r="E17" s="74">
        <v>87</v>
      </c>
      <c r="F17" s="75">
        <v>2159</v>
      </c>
    </row>
    <row r="18" spans="1:6" s="67" customFormat="1" ht="16.5" customHeight="1" hidden="1">
      <c r="A18" s="30" t="s">
        <v>215</v>
      </c>
      <c r="B18" s="93" t="s">
        <v>214</v>
      </c>
      <c r="C18" s="74">
        <v>372688</v>
      </c>
      <c r="D18" s="74">
        <v>65540</v>
      </c>
      <c r="E18" s="74">
        <v>87</v>
      </c>
      <c r="F18" s="75">
        <v>2156</v>
      </c>
    </row>
    <row r="19" spans="1:6" s="67" customFormat="1" ht="16.5" customHeight="1" hidden="1">
      <c r="A19" s="30" t="s">
        <v>219</v>
      </c>
      <c r="B19" s="93" t="s">
        <v>214</v>
      </c>
      <c r="C19" s="74">
        <v>375150</v>
      </c>
      <c r="D19" s="74">
        <v>65857</v>
      </c>
      <c r="E19" s="74">
        <v>87</v>
      </c>
      <c r="F19" s="75">
        <v>2158</v>
      </c>
    </row>
    <row r="20" spans="1:6" s="67" customFormat="1" ht="16.5" customHeight="1" hidden="1">
      <c r="A20" s="30" t="s">
        <v>225</v>
      </c>
      <c r="B20" s="93" t="s">
        <v>214</v>
      </c>
      <c r="C20" s="74">
        <v>378000</v>
      </c>
      <c r="D20" s="74">
        <v>66267</v>
      </c>
      <c r="E20" s="74">
        <v>87</v>
      </c>
      <c r="F20" s="75">
        <v>2179</v>
      </c>
    </row>
    <row r="21" spans="1:6" s="67" customFormat="1" ht="15.75" customHeight="1">
      <c r="A21" s="30" t="s">
        <v>245</v>
      </c>
      <c r="B21" s="124" t="s">
        <v>214</v>
      </c>
      <c r="C21" s="125">
        <v>378241</v>
      </c>
      <c r="D21" s="125">
        <v>65827</v>
      </c>
      <c r="E21" s="125">
        <v>87</v>
      </c>
      <c r="F21" s="126">
        <v>2175</v>
      </c>
    </row>
    <row r="22" spans="1:6" s="67" customFormat="1" ht="15.75" customHeight="1">
      <c r="A22" s="30" t="s">
        <v>246</v>
      </c>
      <c r="B22" s="124" t="s">
        <v>214</v>
      </c>
      <c r="C22" s="125">
        <v>383365</v>
      </c>
      <c r="D22" s="125">
        <v>65977</v>
      </c>
      <c r="E22" s="125">
        <v>87</v>
      </c>
      <c r="F22" s="126">
        <v>2255</v>
      </c>
    </row>
    <row r="23" spans="1:6" s="67" customFormat="1" ht="15.75" customHeight="1">
      <c r="A23" s="30" t="s">
        <v>247</v>
      </c>
      <c r="B23" s="124" t="s">
        <v>214</v>
      </c>
      <c r="C23" s="125">
        <v>387946</v>
      </c>
      <c r="D23" s="125">
        <v>65977</v>
      </c>
      <c r="E23" s="125">
        <v>87</v>
      </c>
      <c r="F23" s="126">
        <v>2274</v>
      </c>
    </row>
    <row r="24" spans="1:6" s="67" customFormat="1" ht="15.75" customHeight="1">
      <c r="A24" s="30" t="s">
        <v>248</v>
      </c>
      <c r="B24" s="124" t="s">
        <v>214</v>
      </c>
      <c r="C24" s="125">
        <v>389733</v>
      </c>
      <c r="D24" s="125">
        <v>66342</v>
      </c>
      <c r="E24" s="125">
        <v>87</v>
      </c>
      <c r="F24" s="126">
        <v>2273</v>
      </c>
    </row>
    <row r="25" spans="1:6" s="67" customFormat="1" ht="15.75" customHeight="1">
      <c r="A25" s="30" t="s">
        <v>249</v>
      </c>
      <c r="B25" s="124" t="s">
        <v>214</v>
      </c>
      <c r="C25" s="125">
        <f>C27+C33</f>
        <v>391362</v>
      </c>
      <c r="D25" s="125">
        <f>D27+D33</f>
        <v>66342</v>
      </c>
      <c r="E25" s="125">
        <f>E27+E33</f>
        <v>87</v>
      </c>
      <c r="F25" s="126">
        <f>F27+F33</f>
        <v>2290</v>
      </c>
    </row>
    <row r="26" spans="1:6" s="67" customFormat="1" ht="7.5" customHeight="1">
      <c r="A26" s="43"/>
      <c r="B26" s="147"/>
      <c r="C26" s="147"/>
      <c r="D26" s="148"/>
      <c r="E26" s="147"/>
      <c r="F26" s="148"/>
    </row>
    <row r="27" spans="1:6" s="67" customFormat="1" ht="15" customHeight="1">
      <c r="A27" s="39" t="s">
        <v>142</v>
      </c>
      <c r="B27" s="147"/>
      <c r="C27" s="128">
        <f>SUM(C29:C31)</f>
        <v>336088</v>
      </c>
      <c r="D27" s="128">
        <f>SUM(D29:D31)</f>
        <v>53663</v>
      </c>
      <c r="E27" s="128">
        <f>SUM(E29:E31)</f>
        <v>86</v>
      </c>
      <c r="F27" s="126">
        <f>SUM(F29:F31)</f>
        <v>2006</v>
      </c>
    </row>
    <row r="28" spans="1:6" s="67" customFormat="1" ht="7.5" customHeight="1">
      <c r="A28" s="43"/>
      <c r="B28" s="147"/>
      <c r="C28" s="189"/>
      <c r="D28" s="147"/>
      <c r="E28" s="147"/>
      <c r="F28" s="190"/>
    </row>
    <row r="29" spans="1:6" s="67" customFormat="1" ht="15" customHeight="1">
      <c r="A29" s="44" t="s">
        <v>79</v>
      </c>
      <c r="B29" s="135">
        <v>81.15</v>
      </c>
      <c r="C29" s="176">
        <v>178241</v>
      </c>
      <c r="D29" s="176">
        <v>29326</v>
      </c>
      <c r="E29" s="176">
        <f>46+1</f>
        <v>47</v>
      </c>
      <c r="F29" s="177">
        <v>1033</v>
      </c>
    </row>
    <row r="30" spans="1:6" s="67" customFormat="1" ht="15" customHeight="1">
      <c r="A30" s="44" t="s">
        <v>144</v>
      </c>
      <c r="B30" s="135">
        <v>57.3</v>
      </c>
      <c r="C30" s="176">
        <v>157667</v>
      </c>
      <c r="D30" s="176">
        <v>24337</v>
      </c>
      <c r="E30" s="176">
        <v>39</v>
      </c>
      <c r="F30" s="177">
        <v>972</v>
      </c>
    </row>
    <row r="31" spans="1:6" ht="15" customHeight="1">
      <c r="A31" s="46" t="s">
        <v>110</v>
      </c>
      <c r="B31" s="178">
        <v>48.2</v>
      </c>
      <c r="C31" s="235">
        <v>180</v>
      </c>
      <c r="D31" s="235">
        <v>0</v>
      </c>
      <c r="E31" s="236">
        <v>0</v>
      </c>
      <c r="F31" s="210">
        <v>1</v>
      </c>
    </row>
    <row r="32" spans="1:6" ht="7.5" customHeight="1">
      <c r="A32" s="46"/>
      <c r="B32" s="237"/>
      <c r="C32" s="132"/>
      <c r="D32" s="132"/>
      <c r="E32" s="133"/>
      <c r="F32" s="134"/>
    </row>
    <row r="33" spans="1:6" ht="15" customHeight="1">
      <c r="A33" s="39" t="s">
        <v>145</v>
      </c>
      <c r="B33" s="129"/>
      <c r="C33" s="130">
        <f>SUM(C35:C46)</f>
        <v>55274</v>
      </c>
      <c r="D33" s="130">
        <f>SUM(D35:D46)</f>
        <v>12679</v>
      </c>
      <c r="E33" s="130">
        <f>SUM(E35:E46)</f>
        <v>1</v>
      </c>
      <c r="F33" s="131">
        <f>SUM(F35:F46)</f>
        <v>284</v>
      </c>
    </row>
    <row r="34" spans="1:6" ht="7.5" customHeight="1">
      <c r="A34" s="46"/>
      <c r="B34" s="237"/>
      <c r="C34" s="132"/>
      <c r="D34" s="132"/>
      <c r="E34" s="133"/>
      <c r="F34" s="134"/>
    </row>
    <row r="35" spans="1:6" ht="15" customHeight="1">
      <c r="A35" s="44" t="s">
        <v>97</v>
      </c>
      <c r="B35" s="208">
        <v>11.4</v>
      </c>
      <c r="C35" s="132">
        <v>13671</v>
      </c>
      <c r="D35" s="132">
        <v>6331</v>
      </c>
      <c r="E35" s="133">
        <v>0</v>
      </c>
      <c r="F35" s="134">
        <v>7</v>
      </c>
    </row>
    <row r="36" spans="1:100" ht="15" customHeight="1">
      <c r="A36" s="44" t="s">
        <v>98</v>
      </c>
      <c r="B36" s="208">
        <v>15.8</v>
      </c>
      <c r="C36" s="132">
        <v>23207</v>
      </c>
      <c r="D36" s="132">
        <v>2565</v>
      </c>
      <c r="E36" s="133">
        <v>1</v>
      </c>
      <c r="F36" s="134">
        <v>63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1:100" ht="15" customHeight="1">
      <c r="A37" s="44" t="s">
        <v>99</v>
      </c>
      <c r="B37" s="208">
        <v>55</v>
      </c>
      <c r="C37" s="211">
        <v>5088</v>
      </c>
      <c r="D37" s="211">
        <v>0</v>
      </c>
      <c r="E37" s="238">
        <v>0</v>
      </c>
      <c r="F37" s="239">
        <v>104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1:100" ht="15" customHeight="1">
      <c r="A38" s="48" t="s">
        <v>146</v>
      </c>
      <c r="B38" s="240">
        <v>5</v>
      </c>
      <c r="C38" s="211">
        <v>201</v>
      </c>
      <c r="D38" s="211">
        <v>0</v>
      </c>
      <c r="E38" s="238">
        <v>0</v>
      </c>
      <c r="F38" s="239">
        <v>33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1:6" ht="15" customHeight="1">
      <c r="A39" s="44" t="s">
        <v>100</v>
      </c>
      <c r="B39" s="208">
        <v>16.98</v>
      </c>
      <c r="C39" s="211">
        <v>8211</v>
      </c>
      <c r="D39" s="211">
        <v>1711</v>
      </c>
      <c r="E39" s="238">
        <v>0</v>
      </c>
      <c r="F39" s="239">
        <v>54</v>
      </c>
    </row>
    <row r="40" spans="1:6" ht="15" customHeight="1">
      <c r="A40" s="48" t="s">
        <v>119</v>
      </c>
      <c r="B40" s="240">
        <v>5.5</v>
      </c>
      <c r="C40" s="211">
        <v>526</v>
      </c>
      <c r="D40" s="211">
        <v>437</v>
      </c>
      <c r="E40" s="238">
        <v>0</v>
      </c>
      <c r="F40" s="239">
        <v>2</v>
      </c>
    </row>
    <row r="41" spans="1:6" ht="15" customHeight="1">
      <c r="A41" s="48" t="s">
        <v>101</v>
      </c>
      <c r="B41" s="240">
        <v>5</v>
      </c>
      <c r="C41" s="132">
        <v>870</v>
      </c>
      <c r="D41" s="132">
        <v>50</v>
      </c>
      <c r="E41" s="133">
        <v>0</v>
      </c>
      <c r="F41" s="134">
        <v>0</v>
      </c>
    </row>
    <row r="42" spans="1:6" ht="15" customHeight="1">
      <c r="A42" s="48" t="s">
        <v>120</v>
      </c>
      <c r="B42" s="240">
        <v>25</v>
      </c>
      <c r="C42" s="132">
        <v>843</v>
      </c>
      <c r="D42" s="132">
        <v>690</v>
      </c>
      <c r="E42" s="133">
        <v>0</v>
      </c>
      <c r="F42" s="134">
        <v>9</v>
      </c>
    </row>
    <row r="43" spans="1:6" ht="15" customHeight="1">
      <c r="A43" s="48" t="s">
        <v>147</v>
      </c>
      <c r="B43" s="240">
        <v>8</v>
      </c>
      <c r="C43" s="211">
        <v>2274</v>
      </c>
      <c r="D43" s="211">
        <v>895</v>
      </c>
      <c r="E43" s="238">
        <v>0</v>
      </c>
      <c r="F43" s="239">
        <v>10</v>
      </c>
    </row>
    <row r="44" spans="1:6" ht="15" customHeight="1">
      <c r="A44" s="48" t="s">
        <v>148</v>
      </c>
      <c r="B44" s="240">
        <v>3</v>
      </c>
      <c r="C44" s="132">
        <v>0</v>
      </c>
      <c r="D44" s="132">
        <v>0</v>
      </c>
      <c r="E44" s="133">
        <v>0</v>
      </c>
      <c r="F44" s="134">
        <v>0</v>
      </c>
    </row>
    <row r="45" spans="1:6" ht="15" customHeight="1">
      <c r="A45" s="48" t="s">
        <v>149</v>
      </c>
      <c r="B45" s="240">
        <v>3</v>
      </c>
      <c r="C45" s="132">
        <v>0</v>
      </c>
      <c r="D45" s="132">
        <v>0</v>
      </c>
      <c r="E45" s="133">
        <v>0</v>
      </c>
      <c r="F45" s="134">
        <v>0</v>
      </c>
    </row>
    <row r="46" spans="1:6" ht="15" customHeight="1">
      <c r="A46" s="49" t="s">
        <v>121</v>
      </c>
      <c r="B46" s="241">
        <v>10</v>
      </c>
      <c r="C46" s="184">
        <v>383</v>
      </c>
      <c r="D46" s="184">
        <v>0</v>
      </c>
      <c r="E46" s="213">
        <v>0</v>
      </c>
      <c r="F46" s="214">
        <v>2</v>
      </c>
    </row>
    <row r="47" ht="16.5">
      <c r="A47" s="246" t="s">
        <v>280</v>
      </c>
    </row>
    <row r="48" ht="16.5" hidden="1">
      <c r="A48" s="9" t="s">
        <v>236</v>
      </c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7.75" customHeight="1">
      <c r="A1" s="244" t="s">
        <v>277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1696</v>
      </c>
      <c r="D4" s="23">
        <v>1099</v>
      </c>
      <c r="E4" s="22">
        <v>0</v>
      </c>
      <c r="F4" s="23">
        <v>0</v>
      </c>
    </row>
    <row r="5" spans="1:6" ht="16.5" customHeight="1" hidden="1">
      <c r="A5" s="30" t="s">
        <v>138</v>
      </c>
      <c r="B5" s="21" t="s">
        <v>40</v>
      </c>
      <c r="C5" s="24">
        <v>2179</v>
      </c>
      <c r="D5" s="25">
        <v>1100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4">
        <v>2179</v>
      </c>
      <c r="D6" s="25">
        <v>1100</v>
      </c>
      <c r="E6" s="24">
        <v>0</v>
      </c>
      <c r="F6" s="25">
        <v>0</v>
      </c>
    </row>
    <row r="7" spans="1:6" ht="16.5" customHeight="1" hidden="1">
      <c r="A7" s="30" t="s">
        <v>140</v>
      </c>
      <c r="B7" s="21" t="s">
        <v>40</v>
      </c>
      <c r="C7" s="24">
        <v>2179</v>
      </c>
      <c r="D7" s="25">
        <v>1336</v>
      </c>
      <c r="E7" s="24">
        <v>0</v>
      </c>
      <c r="F7" s="25">
        <v>0</v>
      </c>
    </row>
    <row r="8" spans="1:6" ht="16.5" customHeight="1" hidden="1">
      <c r="A8" s="30" t="s">
        <v>122</v>
      </c>
      <c r="B8" s="21" t="s">
        <v>40</v>
      </c>
      <c r="C8" s="24">
        <v>2445</v>
      </c>
      <c r="D8" s="25">
        <v>1336</v>
      </c>
      <c r="E8" s="24">
        <v>0</v>
      </c>
      <c r="F8" s="25">
        <v>0</v>
      </c>
    </row>
    <row r="9" spans="1:6" ht="16.5" customHeight="1" hidden="1">
      <c r="A9" s="30" t="s">
        <v>123</v>
      </c>
      <c r="B9" s="21" t="s">
        <v>40</v>
      </c>
      <c r="C9" s="26">
        <v>1786</v>
      </c>
      <c r="D9" s="27">
        <v>1172</v>
      </c>
      <c r="E9" s="27">
        <v>0</v>
      </c>
      <c r="F9" s="27">
        <v>4</v>
      </c>
    </row>
    <row r="10" spans="1:6" ht="16.5" customHeight="1" hidden="1">
      <c r="A10" s="30" t="s">
        <v>124</v>
      </c>
      <c r="B10" s="21" t="s">
        <v>40</v>
      </c>
      <c r="C10" s="26">
        <v>2638</v>
      </c>
      <c r="D10" s="27">
        <v>4356</v>
      </c>
      <c r="E10" s="27">
        <v>0</v>
      </c>
      <c r="F10" s="27">
        <v>0</v>
      </c>
    </row>
    <row r="11" spans="1:6" ht="16.5" customHeight="1" hidden="1">
      <c r="A11" s="30" t="s">
        <v>102</v>
      </c>
      <c r="B11" s="21" t="s">
        <v>40</v>
      </c>
      <c r="C11" s="26">
        <v>3331</v>
      </c>
      <c r="D11" s="27">
        <v>1695</v>
      </c>
      <c r="E11" s="27">
        <v>0</v>
      </c>
      <c r="F11" s="27">
        <v>1</v>
      </c>
    </row>
    <row r="12" spans="1:6" ht="16.5" customHeight="1" hidden="1">
      <c r="A12" s="30" t="s">
        <v>203</v>
      </c>
      <c r="B12" s="21" t="s">
        <v>40</v>
      </c>
      <c r="C12" s="26">
        <v>3331</v>
      </c>
      <c r="D12" s="27">
        <v>3755</v>
      </c>
      <c r="E12" s="27">
        <v>0</v>
      </c>
      <c r="F12" s="27">
        <v>1</v>
      </c>
    </row>
    <row r="13" spans="1:6" s="67" customFormat="1" ht="15" customHeight="1" hidden="1">
      <c r="A13" s="30" t="s">
        <v>204</v>
      </c>
      <c r="B13" s="93" t="s">
        <v>214</v>
      </c>
      <c r="C13" s="74">
        <v>4620</v>
      </c>
      <c r="D13" s="75">
        <f>7066+158</f>
        <v>7224</v>
      </c>
      <c r="E13" s="75">
        <v>1</v>
      </c>
      <c r="F13" s="75">
        <v>1</v>
      </c>
    </row>
    <row r="14" spans="1:6" s="67" customFormat="1" ht="15" customHeight="1" hidden="1">
      <c r="A14" s="30" t="s">
        <v>205</v>
      </c>
      <c r="B14" s="93" t="s">
        <v>214</v>
      </c>
      <c r="C14" s="74">
        <v>7387</v>
      </c>
      <c r="D14" s="75">
        <f>7066+158+1772</f>
        <v>8996</v>
      </c>
      <c r="E14" s="75">
        <v>1</v>
      </c>
      <c r="F14" s="75">
        <v>1</v>
      </c>
    </row>
    <row r="15" spans="1:6" s="67" customFormat="1" ht="15" customHeight="1" hidden="1">
      <c r="A15" s="30" t="s">
        <v>208</v>
      </c>
      <c r="B15" s="93" t="s">
        <v>214</v>
      </c>
      <c r="C15" s="74">
        <v>7387</v>
      </c>
      <c r="D15" s="74">
        <f>7726+158+1772+5023</f>
        <v>14679</v>
      </c>
      <c r="E15" s="74">
        <v>1</v>
      </c>
      <c r="F15" s="75">
        <v>1</v>
      </c>
    </row>
    <row r="16" spans="1:6" s="67" customFormat="1" ht="15" customHeight="1" hidden="1">
      <c r="A16" s="30" t="s">
        <v>211</v>
      </c>
      <c r="B16" s="93" t="s">
        <v>214</v>
      </c>
      <c r="C16" s="74">
        <v>8852</v>
      </c>
      <c r="D16" s="75">
        <v>19592</v>
      </c>
      <c r="E16" s="74">
        <v>1</v>
      </c>
      <c r="F16" s="75">
        <v>9</v>
      </c>
    </row>
    <row r="17" spans="1:6" s="67" customFormat="1" ht="15" customHeight="1" hidden="1">
      <c r="A17" s="30" t="s">
        <v>213</v>
      </c>
      <c r="B17" s="93" t="s">
        <v>214</v>
      </c>
      <c r="C17" s="74">
        <v>8852</v>
      </c>
      <c r="D17" s="75">
        <v>19739</v>
      </c>
      <c r="E17" s="74">
        <v>1</v>
      </c>
      <c r="F17" s="75">
        <v>9</v>
      </c>
    </row>
    <row r="18" spans="1:6" s="67" customFormat="1" ht="15" customHeight="1" hidden="1">
      <c r="A18" s="30" t="s">
        <v>215</v>
      </c>
      <c r="B18" s="93" t="s">
        <v>214</v>
      </c>
      <c r="C18" s="74">
        <v>8852</v>
      </c>
      <c r="D18" s="75">
        <v>19739</v>
      </c>
      <c r="E18" s="74">
        <v>1</v>
      </c>
      <c r="F18" s="75">
        <v>10</v>
      </c>
    </row>
    <row r="19" spans="1:6" s="67" customFormat="1" ht="15" customHeight="1" hidden="1">
      <c r="A19" s="30" t="s">
        <v>219</v>
      </c>
      <c r="B19" s="93" t="s">
        <v>214</v>
      </c>
      <c r="C19" s="74">
        <v>8852</v>
      </c>
      <c r="D19" s="74">
        <v>19739</v>
      </c>
      <c r="E19" s="74">
        <v>1</v>
      </c>
      <c r="F19" s="75">
        <v>11</v>
      </c>
    </row>
    <row r="20" spans="1:6" s="67" customFormat="1" ht="15" customHeight="1" hidden="1">
      <c r="A20" s="30" t="s">
        <v>225</v>
      </c>
      <c r="B20" s="93" t="s">
        <v>214</v>
      </c>
      <c r="C20" s="74">
        <v>8852</v>
      </c>
      <c r="D20" s="74">
        <v>19739</v>
      </c>
      <c r="E20" s="74">
        <v>1</v>
      </c>
      <c r="F20" s="75">
        <v>11</v>
      </c>
    </row>
    <row r="21" spans="1:6" s="67" customFormat="1" ht="15.75" customHeight="1">
      <c r="A21" s="30" t="s">
        <v>245</v>
      </c>
      <c r="B21" s="124" t="s">
        <v>214</v>
      </c>
      <c r="C21" s="125">
        <v>16342</v>
      </c>
      <c r="D21" s="125">
        <v>19739</v>
      </c>
      <c r="E21" s="125">
        <v>1</v>
      </c>
      <c r="F21" s="126">
        <v>11</v>
      </c>
    </row>
    <row r="22" spans="1:6" s="67" customFormat="1" ht="15.75" customHeight="1">
      <c r="A22" s="30" t="s">
        <v>246</v>
      </c>
      <c r="B22" s="124" t="s">
        <v>214</v>
      </c>
      <c r="C22" s="125">
        <v>15638</v>
      </c>
      <c r="D22" s="125">
        <v>8833</v>
      </c>
      <c r="E22" s="125">
        <v>1</v>
      </c>
      <c r="F22" s="126">
        <v>11</v>
      </c>
    </row>
    <row r="23" spans="1:6" s="67" customFormat="1" ht="15.75" customHeight="1">
      <c r="A23" s="30" t="s">
        <v>247</v>
      </c>
      <c r="B23" s="124" t="s">
        <v>214</v>
      </c>
      <c r="C23" s="125">
        <v>15638</v>
      </c>
      <c r="D23" s="125">
        <v>8833</v>
      </c>
      <c r="E23" s="125">
        <v>1</v>
      </c>
      <c r="F23" s="126">
        <v>11</v>
      </c>
    </row>
    <row r="24" spans="1:6" s="67" customFormat="1" ht="15.75" customHeight="1">
      <c r="A24" s="30" t="s">
        <v>248</v>
      </c>
      <c r="B24" s="124" t="s">
        <v>214</v>
      </c>
      <c r="C24" s="125">
        <v>15638</v>
      </c>
      <c r="D24" s="125">
        <v>8833</v>
      </c>
      <c r="E24" s="125">
        <v>1</v>
      </c>
      <c r="F24" s="126">
        <v>11</v>
      </c>
    </row>
    <row r="25" spans="1:6" s="67" customFormat="1" ht="15.75" customHeight="1">
      <c r="A25" s="30" t="s">
        <v>249</v>
      </c>
      <c r="B25" s="124" t="s">
        <v>214</v>
      </c>
      <c r="C25" s="125">
        <f>C27</f>
        <v>15638</v>
      </c>
      <c r="D25" s="125">
        <f>D27</f>
        <v>8833</v>
      </c>
      <c r="E25" s="125">
        <f>E27</f>
        <v>1</v>
      </c>
      <c r="F25" s="126">
        <f>F27</f>
        <v>11</v>
      </c>
    </row>
    <row r="26" spans="1:6" s="67" customFormat="1" ht="12" customHeight="1">
      <c r="A26" s="30"/>
      <c r="B26" s="127"/>
      <c r="C26" s="128"/>
      <c r="D26" s="128"/>
      <c r="E26" s="128"/>
      <c r="F26" s="126"/>
    </row>
    <row r="27" spans="1:6" s="67" customFormat="1" ht="15" customHeight="1">
      <c r="A27" s="39" t="s">
        <v>141</v>
      </c>
      <c r="B27" s="127"/>
      <c r="C27" s="128">
        <f>SUM(C29)</f>
        <v>15638</v>
      </c>
      <c r="D27" s="128">
        <f>SUM(D29)</f>
        <v>8833</v>
      </c>
      <c r="E27" s="128">
        <f>SUM(E29)</f>
        <v>1</v>
      </c>
      <c r="F27" s="126">
        <f>SUM(F29)</f>
        <v>11</v>
      </c>
    </row>
    <row r="28" spans="1:6" s="67" customFormat="1" ht="12" customHeight="1">
      <c r="A28" s="47"/>
      <c r="B28" s="147"/>
      <c r="C28" s="147"/>
      <c r="D28" s="147"/>
      <c r="E28" s="147"/>
      <c r="F28" s="148"/>
    </row>
    <row r="29" spans="1:6" s="87" customFormat="1" ht="15" customHeight="1">
      <c r="A29" s="45" t="s">
        <v>29</v>
      </c>
      <c r="B29" s="242">
        <v>158.7</v>
      </c>
      <c r="C29" s="150">
        <v>15638</v>
      </c>
      <c r="D29" s="151">
        <v>8833</v>
      </c>
      <c r="E29" s="151">
        <f>1</f>
        <v>1</v>
      </c>
      <c r="F29" s="152">
        <v>11</v>
      </c>
    </row>
    <row r="30" spans="1:6" s="67" customFormat="1" ht="15" customHeight="1">
      <c r="A30" s="246" t="s">
        <v>280</v>
      </c>
      <c r="D30" s="69"/>
      <c r="F30" s="69"/>
    </row>
  </sheetData>
  <sheetProtection/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9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48" customHeight="1">
      <c r="A1" s="245" t="s">
        <v>278</v>
      </c>
      <c r="B1" s="13"/>
      <c r="C1" s="2"/>
      <c r="D1" s="3"/>
      <c r="E1" s="14"/>
      <c r="F1" s="15"/>
    </row>
    <row r="2" spans="1:6" ht="16.5">
      <c r="A2" s="16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>
      <c r="A3" s="19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4.25" customHeight="1" hidden="1">
      <c r="A4" s="10" t="s">
        <v>137</v>
      </c>
      <c r="B4" s="21" t="s">
        <v>40</v>
      </c>
      <c r="C4" s="22">
        <v>11453</v>
      </c>
      <c r="D4" s="23">
        <v>2479</v>
      </c>
      <c r="E4" s="22">
        <v>0</v>
      </c>
      <c r="F4" s="23">
        <v>0</v>
      </c>
    </row>
    <row r="5" spans="1:6" ht="14.25" customHeight="1" hidden="1">
      <c r="A5" s="10" t="s">
        <v>138</v>
      </c>
      <c r="B5" s="21" t="s">
        <v>40</v>
      </c>
      <c r="C5" s="22">
        <v>11453</v>
      </c>
      <c r="D5" s="23">
        <v>2479</v>
      </c>
      <c r="E5" s="24">
        <v>0</v>
      </c>
      <c r="F5" s="25">
        <v>0</v>
      </c>
    </row>
    <row r="6" spans="1:6" ht="14.25" customHeight="1" hidden="1">
      <c r="A6" s="10" t="s">
        <v>139</v>
      </c>
      <c r="B6" s="21" t="s">
        <v>40</v>
      </c>
      <c r="C6" s="22">
        <v>11953</v>
      </c>
      <c r="D6" s="23">
        <v>2479</v>
      </c>
      <c r="E6" s="24">
        <v>0</v>
      </c>
      <c r="F6" s="25">
        <v>0</v>
      </c>
    </row>
    <row r="7" spans="1:6" ht="15" customHeight="1" hidden="1">
      <c r="A7" s="10" t="s">
        <v>140</v>
      </c>
      <c r="B7" s="21" t="s">
        <v>40</v>
      </c>
      <c r="C7" s="22">
        <v>9056</v>
      </c>
      <c r="D7" s="23">
        <v>1468</v>
      </c>
      <c r="E7" s="24">
        <v>0</v>
      </c>
      <c r="F7" s="25">
        <v>0</v>
      </c>
    </row>
    <row r="8" spans="1:6" ht="15" customHeight="1" hidden="1">
      <c r="A8" s="10" t="s">
        <v>122</v>
      </c>
      <c r="B8" s="21" t="s">
        <v>40</v>
      </c>
      <c r="C8" s="22">
        <v>9736</v>
      </c>
      <c r="D8" s="23">
        <v>1468</v>
      </c>
      <c r="E8" s="24">
        <v>0</v>
      </c>
      <c r="F8" s="25">
        <v>0</v>
      </c>
    </row>
    <row r="9" spans="1:6" ht="15" customHeight="1" hidden="1">
      <c r="A9" s="10" t="s">
        <v>123</v>
      </c>
      <c r="B9" s="21" t="s">
        <v>40</v>
      </c>
      <c r="C9" s="26">
        <v>9736</v>
      </c>
      <c r="D9" s="27">
        <v>1468</v>
      </c>
      <c r="E9" s="27">
        <v>3</v>
      </c>
      <c r="F9" s="27">
        <v>35</v>
      </c>
    </row>
    <row r="10" spans="1:6" ht="15" customHeight="1" hidden="1">
      <c r="A10" s="10" t="s">
        <v>124</v>
      </c>
      <c r="B10" s="21" t="s">
        <v>40</v>
      </c>
      <c r="C10" s="26">
        <v>0</v>
      </c>
      <c r="D10" s="27">
        <v>0</v>
      </c>
      <c r="E10" s="27">
        <v>0</v>
      </c>
      <c r="F10" s="27">
        <v>0</v>
      </c>
    </row>
    <row r="11" spans="1:6" ht="15" customHeight="1" hidden="1">
      <c r="A11" s="30" t="s">
        <v>102</v>
      </c>
      <c r="B11" s="21" t="s">
        <v>40</v>
      </c>
      <c r="C11" s="26">
        <v>8556</v>
      </c>
      <c r="D11" s="27">
        <v>1068</v>
      </c>
      <c r="E11" s="27">
        <v>3</v>
      </c>
      <c r="F11" s="27">
        <v>19</v>
      </c>
    </row>
    <row r="12" spans="1:6" ht="15" customHeight="1" hidden="1">
      <c r="A12" s="30" t="s">
        <v>203</v>
      </c>
      <c r="B12" s="21" t="s">
        <v>40</v>
      </c>
      <c r="C12" s="26">
        <v>8556</v>
      </c>
      <c r="D12" s="27">
        <v>1068</v>
      </c>
      <c r="E12" s="27">
        <v>3</v>
      </c>
      <c r="F12" s="27">
        <v>19</v>
      </c>
    </row>
    <row r="13" spans="1:6" s="67" customFormat="1" ht="15" customHeight="1" hidden="1">
      <c r="A13" s="30" t="s">
        <v>204</v>
      </c>
      <c r="B13" s="93" t="s">
        <v>214</v>
      </c>
      <c r="C13" s="74">
        <v>8556</v>
      </c>
      <c r="D13" s="75">
        <v>1068</v>
      </c>
      <c r="E13" s="75">
        <v>3</v>
      </c>
      <c r="F13" s="75">
        <v>19</v>
      </c>
    </row>
    <row r="14" spans="1:6" s="67" customFormat="1" ht="15" customHeight="1" hidden="1">
      <c r="A14" s="30" t="s">
        <v>205</v>
      </c>
      <c r="B14" s="93" t="s">
        <v>214</v>
      </c>
      <c r="C14" s="74">
        <v>8556</v>
      </c>
      <c r="D14" s="75">
        <v>1068</v>
      </c>
      <c r="E14" s="75">
        <v>3</v>
      </c>
      <c r="F14" s="75">
        <v>19</v>
      </c>
    </row>
    <row r="15" spans="1:6" s="67" customFormat="1" ht="15" customHeight="1" hidden="1">
      <c r="A15" s="30" t="s">
        <v>208</v>
      </c>
      <c r="B15" s="93" t="s">
        <v>214</v>
      </c>
      <c r="C15" s="74">
        <v>8556</v>
      </c>
      <c r="D15" s="75">
        <v>1068</v>
      </c>
      <c r="E15" s="75">
        <v>3</v>
      </c>
      <c r="F15" s="75">
        <v>19</v>
      </c>
    </row>
    <row r="16" spans="1:6" s="67" customFormat="1" ht="15" customHeight="1" hidden="1">
      <c r="A16" s="30" t="s">
        <v>211</v>
      </c>
      <c r="B16" s="93" t="s">
        <v>214</v>
      </c>
      <c r="C16" s="74">
        <v>8556</v>
      </c>
      <c r="D16" s="74">
        <v>1068</v>
      </c>
      <c r="E16" s="74">
        <v>3</v>
      </c>
      <c r="F16" s="75">
        <v>19</v>
      </c>
    </row>
    <row r="17" spans="1:6" s="67" customFormat="1" ht="15" customHeight="1" hidden="1">
      <c r="A17" s="30" t="s">
        <v>213</v>
      </c>
      <c r="B17" s="93" t="s">
        <v>214</v>
      </c>
      <c r="C17" s="74">
        <v>8556</v>
      </c>
      <c r="D17" s="74">
        <v>1068</v>
      </c>
      <c r="E17" s="74">
        <v>3</v>
      </c>
      <c r="F17" s="75">
        <v>19</v>
      </c>
    </row>
    <row r="18" spans="1:6" s="67" customFormat="1" ht="15" customHeight="1" hidden="1">
      <c r="A18" s="30" t="s">
        <v>215</v>
      </c>
      <c r="B18" s="93" t="s">
        <v>214</v>
      </c>
      <c r="C18" s="74">
        <v>8556</v>
      </c>
      <c r="D18" s="74">
        <v>1068</v>
      </c>
      <c r="E18" s="74">
        <v>3</v>
      </c>
      <c r="F18" s="75">
        <v>19</v>
      </c>
    </row>
    <row r="19" spans="1:6" s="67" customFormat="1" ht="15" customHeight="1" hidden="1">
      <c r="A19" s="30" t="s">
        <v>219</v>
      </c>
      <c r="B19" s="93" t="s">
        <v>214</v>
      </c>
      <c r="C19" s="74">
        <v>8556</v>
      </c>
      <c r="D19" s="74">
        <v>1068</v>
      </c>
      <c r="E19" s="74">
        <v>3</v>
      </c>
      <c r="F19" s="75">
        <v>19</v>
      </c>
    </row>
    <row r="20" spans="1:6" s="67" customFormat="1" ht="15" customHeight="1" hidden="1">
      <c r="A20" s="30" t="s">
        <v>225</v>
      </c>
      <c r="B20" s="93" t="s">
        <v>214</v>
      </c>
      <c r="C20" s="74">
        <v>8556</v>
      </c>
      <c r="D20" s="74">
        <v>1068</v>
      </c>
      <c r="E20" s="74">
        <v>3</v>
      </c>
      <c r="F20" s="75">
        <v>19</v>
      </c>
    </row>
    <row r="21" spans="1:6" s="67" customFormat="1" ht="15.75" customHeight="1">
      <c r="A21" s="30" t="s">
        <v>245</v>
      </c>
      <c r="B21" s="124" t="s">
        <v>214</v>
      </c>
      <c r="C21" s="125">
        <v>8556</v>
      </c>
      <c r="D21" s="125">
        <v>2928</v>
      </c>
      <c r="E21" s="125">
        <v>3</v>
      </c>
      <c r="F21" s="126">
        <v>19</v>
      </c>
    </row>
    <row r="22" spans="1:6" s="67" customFormat="1" ht="15.75" customHeight="1">
      <c r="A22" s="30" t="s">
        <v>246</v>
      </c>
      <c r="B22" s="124" t="s">
        <v>214</v>
      </c>
      <c r="C22" s="125">
        <v>10101</v>
      </c>
      <c r="D22" s="125">
        <v>2928</v>
      </c>
      <c r="E22" s="125">
        <v>5</v>
      </c>
      <c r="F22" s="126">
        <v>19</v>
      </c>
    </row>
    <row r="23" spans="1:6" s="67" customFormat="1" ht="15.75" customHeight="1">
      <c r="A23" s="30" t="s">
        <v>247</v>
      </c>
      <c r="B23" s="124" t="s">
        <v>214</v>
      </c>
      <c r="C23" s="125">
        <v>10101</v>
      </c>
      <c r="D23" s="125">
        <v>2928</v>
      </c>
      <c r="E23" s="125">
        <v>5</v>
      </c>
      <c r="F23" s="126">
        <v>19</v>
      </c>
    </row>
    <row r="24" spans="1:6" s="67" customFormat="1" ht="15.75" customHeight="1">
      <c r="A24" s="30" t="s">
        <v>248</v>
      </c>
      <c r="B24" s="124" t="s">
        <v>214</v>
      </c>
      <c r="C24" s="125">
        <v>10101</v>
      </c>
      <c r="D24" s="125">
        <v>3528</v>
      </c>
      <c r="E24" s="125">
        <v>5</v>
      </c>
      <c r="F24" s="126">
        <v>19</v>
      </c>
    </row>
    <row r="25" spans="1:6" s="67" customFormat="1" ht="15.75" customHeight="1">
      <c r="A25" s="30" t="s">
        <v>249</v>
      </c>
      <c r="B25" s="124" t="s">
        <v>214</v>
      </c>
      <c r="C25" s="125">
        <f>C27</f>
        <v>10101</v>
      </c>
      <c r="D25" s="125">
        <f>D27</f>
        <v>3528</v>
      </c>
      <c r="E25" s="125">
        <f>E27</f>
        <v>5</v>
      </c>
      <c r="F25" s="126">
        <f>F27</f>
        <v>19</v>
      </c>
    </row>
    <row r="26" spans="1:6" s="67" customFormat="1" ht="12" customHeight="1">
      <c r="A26" s="30"/>
      <c r="B26" s="127"/>
      <c r="C26" s="125"/>
      <c r="D26" s="125"/>
      <c r="E26" s="125"/>
      <c r="F26" s="126"/>
    </row>
    <row r="27" spans="1:6" s="67" customFormat="1" ht="15" customHeight="1">
      <c r="A27" s="39" t="s">
        <v>142</v>
      </c>
      <c r="B27" s="127"/>
      <c r="C27" s="125">
        <f>SUM(C29)</f>
        <v>10101</v>
      </c>
      <c r="D27" s="125">
        <f>SUM(D29)</f>
        <v>3528</v>
      </c>
      <c r="E27" s="125">
        <f>SUM(E29)</f>
        <v>5</v>
      </c>
      <c r="F27" s="126">
        <f>SUM(F29)</f>
        <v>19</v>
      </c>
    </row>
    <row r="28" spans="1:6" s="67" customFormat="1" ht="9.75" customHeight="1">
      <c r="A28" s="68"/>
      <c r="B28" s="147"/>
      <c r="C28" s="147"/>
      <c r="D28" s="147"/>
      <c r="E28" s="147"/>
      <c r="F28" s="148"/>
    </row>
    <row r="29" spans="1:6" s="67" customFormat="1" ht="15" customHeight="1">
      <c r="A29" s="49" t="s">
        <v>52</v>
      </c>
      <c r="B29" s="202">
        <v>63.03</v>
      </c>
      <c r="C29" s="150">
        <v>10101</v>
      </c>
      <c r="D29" s="151">
        <v>3528</v>
      </c>
      <c r="E29" s="151">
        <v>5</v>
      </c>
      <c r="F29" s="152">
        <v>19</v>
      </c>
    </row>
    <row r="30" spans="1:6" s="67" customFormat="1" ht="15" customHeight="1">
      <c r="A30" s="246" t="s">
        <v>280</v>
      </c>
      <c r="D30" s="69"/>
      <c r="F30" s="69"/>
    </row>
    <row r="31" ht="15" customHeight="1"/>
  </sheetData>
  <sheetProtection/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5" width="21.125" style="9" customWidth="1"/>
    <col min="6" max="6" width="21.125" style="4" customWidth="1"/>
    <col min="7" max="16384" width="9.00390625" style="4" customWidth="1"/>
  </cols>
  <sheetData>
    <row r="1" spans="1:6" s="11" customFormat="1" ht="40.5" customHeight="1">
      <c r="A1" s="244" t="s">
        <v>261</v>
      </c>
      <c r="B1" s="38"/>
      <c r="C1" s="37"/>
      <c r="D1" s="36"/>
      <c r="E1" s="36"/>
      <c r="F1" s="37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5" customHeight="1" hidden="1">
      <c r="A4" s="30" t="s">
        <v>137</v>
      </c>
      <c r="B4" s="21" t="s">
        <v>40</v>
      </c>
      <c r="C4" s="22">
        <v>74532</v>
      </c>
      <c r="D4" s="23">
        <v>39052</v>
      </c>
      <c r="E4" s="34">
        <v>0</v>
      </c>
      <c r="F4" s="35">
        <v>0</v>
      </c>
    </row>
    <row r="5" spans="1:6" ht="15" customHeight="1" hidden="1">
      <c r="A5" s="30" t="s">
        <v>138</v>
      </c>
      <c r="B5" s="21" t="s">
        <v>40</v>
      </c>
      <c r="C5" s="24">
        <v>75629</v>
      </c>
      <c r="D5" s="25">
        <v>39949</v>
      </c>
      <c r="E5" s="24">
        <v>0</v>
      </c>
      <c r="F5" s="25">
        <v>0</v>
      </c>
    </row>
    <row r="6" spans="1:6" ht="15" customHeight="1" hidden="1">
      <c r="A6" s="30" t="s">
        <v>139</v>
      </c>
      <c r="B6" s="21" t="s">
        <v>40</v>
      </c>
      <c r="C6" s="24">
        <v>78662</v>
      </c>
      <c r="D6" s="25">
        <v>44440</v>
      </c>
      <c r="E6" s="24">
        <v>0</v>
      </c>
      <c r="F6" s="25">
        <v>0</v>
      </c>
    </row>
    <row r="7" spans="1:6" ht="15" customHeight="1" hidden="1">
      <c r="A7" s="30" t="s">
        <v>140</v>
      </c>
      <c r="B7" s="21" t="s">
        <v>40</v>
      </c>
      <c r="C7" s="24">
        <v>84446</v>
      </c>
      <c r="D7" s="25">
        <v>49397</v>
      </c>
      <c r="E7" s="24">
        <v>0</v>
      </c>
      <c r="F7" s="25">
        <v>0</v>
      </c>
    </row>
    <row r="8" spans="1:6" ht="15" customHeight="1" hidden="1">
      <c r="A8" s="30" t="s">
        <v>122</v>
      </c>
      <c r="B8" s="21" t="s">
        <v>40</v>
      </c>
      <c r="C8" s="24">
        <v>99363</v>
      </c>
      <c r="D8" s="25">
        <v>52894</v>
      </c>
      <c r="E8" s="24">
        <v>0</v>
      </c>
      <c r="F8" s="25">
        <v>0</v>
      </c>
    </row>
    <row r="9" spans="1:6" ht="13.5" customHeight="1" hidden="1">
      <c r="A9" s="30" t="s">
        <v>123</v>
      </c>
      <c r="B9" s="21" t="s">
        <v>40</v>
      </c>
      <c r="C9" s="26">
        <v>100736</v>
      </c>
      <c r="D9" s="27">
        <v>56422</v>
      </c>
      <c r="E9" s="26">
        <v>31</v>
      </c>
      <c r="F9" s="27">
        <v>276</v>
      </c>
    </row>
    <row r="10" spans="1:6" ht="13.5" customHeight="1" hidden="1">
      <c r="A10" s="30" t="s">
        <v>124</v>
      </c>
      <c r="B10" s="21" t="s">
        <v>40</v>
      </c>
      <c r="C10" s="26">
        <v>104609</v>
      </c>
      <c r="D10" s="27">
        <v>58050</v>
      </c>
      <c r="E10" s="26">
        <v>31</v>
      </c>
      <c r="F10" s="27">
        <v>299</v>
      </c>
    </row>
    <row r="11" spans="1:6" ht="13.5" customHeight="1" hidden="1">
      <c r="A11" s="30" t="s">
        <v>102</v>
      </c>
      <c r="B11" s="21" t="s">
        <v>40</v>
      </c>
      <c r="C11" s="26">
        <v>102392</v>
      </c>
      <c r="D11" s="27">
        <v>58664</v>
      </c>
      <c r="E11" s="26">
        <v>31</v>
      </c>
      <c r="F11" s="27">
        <v>280</v>
      </c>
    </row>
    <row r="12" spans="1:6" ht="13.5" customHeight="1" hidden="1">
      <c r="A12" s="30" t="s">
        <v>203</v>
      </c>
      <c r="B12" s="21" t="s">
        <v>40</v>
      </c>
      <c r="C12" s="26">
        <v>102610</v>
      </c>
      <c r="D12" s="27">
        <v>58883</v>
      </c>
      <c r="E12" s="26">
        <v>32</v>
      </c>
      <c r="F12" s="27">
        <v>280</v>
      </c>
    </row>
    <row r="13" spans="1:6" s="67" customFormat="1" ht="13.5" customHeight="1" hidden="1">
      <c r="A13" s="30" t="s">
        <v>204</v>
      </c>
      <c r="B13" s="93" t="s">
        <v>214</v>
      </c>
      <c r="C13" s="74">
        <v>105493</v>
      </c>
      <c r="D13" s="75">
        <v>70033</v>
      </c>
      <c r="E13" s="74">
        <v>61</v>
      </c>
      <c r="F13" s="75">
        <v>294</v>
      </c>
    </row>
    <row r="14" spans="1:6" s="67" customFormat="1" ht="13.5" customHeight="1" hidden="1">
      <c r="A14" s="30" t="s">
        <v>205</v>
      </c>
      <c r="B14" s="93" t="s">
        <v>214</v>
      </c>
      <c r="C14" s="74">
        <v>115484</v>
      </c>
      <c r="D14" s="75">
        <v>73919</v>
      </c>
      <c r="E14" s="74">
        <v>257</v>
      </c>
      <c r="F14" s="75">
        <v>298</v>
      </c>
    </row>
    <row r="15" spans="1:6" s="67" customFormat="1" ht="13.5" customHeight="1" hidden="1">
      <c r="A15" s="30" t="s">
        <v>208</v>
      </c>
      <c r="B15" s="93" t="s">
        <v>214</v>
      </c>
      <c r="C15" s="74">
        <v>116400</v>
      </c>
      <c r="D15" s="74">
        <v>76696</v>
      </c>
      <c r="E15" s="74">
        <v>257</v>
      </c>
      <c r="F15" s="75">
        <v>299</v>
      </c>
    </row>
    <row r="16" spans="1:6" ht="13.5" customHeight="1" hidden="1">
      <c r="A16" s="30" t="s">
        <v>211</v>
      </c>
      <c r="B16" s="93" t="s">
        <v>214</v>
      </c>
      <c r="C16" s="74">
        <v>117290</v>
      </c>
      <c r="D16" s="74">
        <v>88220</v>
      </c>
      <c r="E16" s="74">
        <v>257</v>
      </c>
      <c r="F16" s="75">
        <v>299</v>
      </c>
    </row>
    <row r="17" spans="1:6" ht="13.5" customHeight="1" hidden="1">
      <c r="A17" s="30" t="s">
        <v>213</v>
      </c>
      <c r="B17" s="93" t="s">
        <v>214</v>
      </c>
      <c r="C17" s="74">
        <v>117290</v>
      </c>
      <c r="D17" s="74">
        <v>94615</v>
      </c>
      <c r="E17" s="74">
        <v>257</v>
      </c>
      <c r="F17" s="75">
        <v>299</v>
      </c>
    </row>
    <row r="18" spans="1:6" ht="13.5" customHeight="1" hidden="1">
      <c r="A18" s="30" t="s">
        <v>215</v>
      </c>
      <c r="B18" s="93" t="s">
        <v>214</v>
      </c>
      <c r="C18" s="74">
        <v>117290</v>
      </c>
      <c r="D18" s="74">
        <v>97932</v>
      </c>
      <c r="E18" s="74">
        <v>258</v>
      </c>
      <c r="F18" s="75">
        <v>501</v>
      </c>
    </row>
    <row r="19" spans="1:6" s="67" customFormat="1" ht="13.5" customHeight="1" hidden="1">
      <c r="A19" s="30" t="s">
        <v>219</v>
      </c>
      <c r="B19" s="93" t="s">
        <v>214</v>
      </c>
      <c r="C19" s="74">
        <v>117290</v>
      </c>
      <c r="D19" s="74">
        <v>102163</v>
      </c>
      <c r="E19" s="74">
        <v>260</v>
      </c>
      <c r="F19" s="75">
        <v>507</v>
      </c>
    </row>
    <row r="20" spans="1:6" s="67" customFormat="1" ht="13.5" customHeight="1" hidden="1">
      <c r="A20" s="30" t="s">
        <v>225</v>
      </c>
      <c r="B20" s="93" t="s">
        <v>214</v>
      </c>
      <c r="C20" s="74">
        <v>117854</v>
      </c>
      <c r="D20" s="74">
        <v>107440</v>
      </c>
      <c r="E20" s="74">
        <v>260</v>
      </c>
      <c r="F20" s="75">
        <v>507</v>
      </c>
    </row>
    <row r="21" spans="1:6" s="67" customFormat="1" ht="15.75" customHeight="1">
      <c r="A21" s="30" t="s">
        <v>245</v>
      </c>
      <c r="B21" s="124" t="s">
        <v>214</v>
      </c>
      <c r="C21" s="125">
        <v>105008</v>
      </c>
      <c r="D21" s="125">
        <v>161420</v>
      </c>
      <c r="E21" s="125">
        <v>37</v>
      </c>
      <c r="F21" s="126">
        <v>391</v>
      </c>
    </row>
    <row r="22" spans="1:6" s="67" customFormat="1" ht="15.75" customHeight="1">
      <c r="A22" s="30" t="s">
        <v>246</v>
      </c>
      <c r="B22" s="124" t="s">
        <v>214</v>
      </c>
      <c r="C22" s="125">
        <v>105053</v>
      </c>
      <c r="D22" s="125">
        <v>163164</v>
      </c>
      <c r="E22" s="125">
        <v>37</v>
      </c>
      <c r="F22" s="126">
        <v>391</v>
      </c>
    </row>
    <row r="23" spans="1:6" s="67" customFormat="1" ht="15.75" customHeight="1">
      <c r="A23" s="30" t="s">
        <v>247</v>
      </c>
      <c r="B23" s="124" t="s">
        <v>214</v>
      </c>
      <c r="C23" s="125">
        <v>105053</v>
      </c>
      <c r="D23" s="125">
        <v>166846</v>
      </c>
      <c r="E23" s="125">
        <v>37</v>
      </c>
      <c r="F23" s="126">
        <v>391</v>
      </c>
    </row>
    <row r="24" spans="1:6" s="67" customFormat="1" ht="15.75" customHeight="1">
      <c r="A24" s="30" t="s">
        <v>248</v>
      </c>
      <c r="B24" s="124" t="s">
        <v>214</v>
      </c>
      <c r="C24" s="125">
        <v>105670</v>
      </c>
      <c r="D24" s="125">
        <v>167106</v>
      </c>
      <c r="E24" s="125">
        <v>37</v>
      </c>
      <c r="F24" s="126">
        <v>393</v>
      </c>
    </row>
    <row r="25" spans="1:6" s="67" customFormat="1" ht="15.75" customHeight="1">
      <c r="A25" s="30" t="s">
        <v>249</v>
      </c>
      <c r="B25" s="124" t="s">
        <v>214</v>
      </c>
      <c r="C25" s="125">
        <f>C27+C52</f>
        <v>106215</v>
      </c>
      <c r="D25" s="125">
        <f>D27+D52</f>
        <v>169757</v>
      </c>
      <c r="E25" s="125">
        <f>E27+E52</f>
        <v>37</v>
      </c>
      <c r="F25" s="126">
        <f>F27+F52</f>
        <v>393</v>
      </c>
    </row>
    <row r="26" spans="1:6" s="67" customFormat="1" ht="9" customHeight="1">
      <c r="A26" s="30"/>
      <c r="B26" s="127"/>
      <c r="C26" s="128"/>
      <c r="D26" s="128"/>
      <c r="E26" s="128"/>
      <c r="F26" s="126"/>
    </row>
    <row r="27" spans="1:6" ht="13.5" customHeight="1">
      <c r="A27" s="72" t="s">
        <v>237</v>
      </c>
      <c r="B27" s="129"/>
      <c r="C27" s="130">
        <f>SUM(C29:C50)</f>
        <v>0</v>
      </c>
      <c r="D27" s="130">
        <f>SUM(D29:D50)</f>
        <v>106011</v>
      </c>
      <c r="E27" s="130">
        <f>SUM(E29:E50)</f>
        <v>5</v>
      </c>
      <c r="F27" s="131">
        <f>SUM(F29:F50)</f>
        <v>137</v>
      </c>
    </row>
    <row r="28" spans="1:6" ht="9" customHeight="1">
      <c r="A28" s="32"/>
      <c r="B28" s="129"/>
      <c r="C28" s="132"/>
      <c r="D28" s="132"/>
      <c r="E28" s="133"/>
      <c r="F28" s="134"/>
    </row>
    <row r="29" spans="1:6" s="67" customFormat="1" ht="15" customHeight="1">
      <c r="A29" s="44" t="s">
        <v>30</v>
      </c>
      <c r="B29" s="135">
        <v>28.81</v>
      </c>
      <c r="C29" s="136">
        <v>0</v>
      </c>
      <c r="D29" s="136">
        <v>12913</v>
      </c>
      <c r="E29" s="136">
        <v>3</v>
      </c>
      <c r="F29" s="137">
        <v>20</v>
      </c>
    </row>
    <row r="30" spans="1:6" s="67" customFormat="1" ht="15" customHeight="1">
      <c r="A30" s="49" t="s">
        <v>105</v>
      </c>
      <c r="B30" s="202">
        <v>9.9</v>
      </c>
      <c r="C30" s="230">
        <v>0</v>
      </c>
      <c r="D30" s="230">
        <v>1430</v>
      </c>
      <c r="E30" s="230">
        <v>0</v>
      </c>
      <c r="F30" s="251">
        <v>1</v>
      </c>
    </row>
    <row r="31" spans="1:6" ht="57" customHeight="1">
      <c r="A31" s="244" t="s">
        <v>287</v>
      </c>
      <c r="B31" s="38"/>
      <c r="C31" s="37"/>
      <c r="D31" s="36"/>
      <c r="E31" s="36"/>
      <c r="F31" s="37"/>
    </row>
    <row r="32" spans="1:6" ht="16.5" customHeight="1">
      <c r="A32" s="29" t="s">
        <v>27</v>
      </c>
      <c r="B32" s="16" t="s">
        <v>103</v>
      </c>
      <c r="C32" s="17" t="s">
        <v>1</v>
      </c>
      <c r="D32" s="18" t="s">
        <v>133</v>
      </c>
      <c r="E32" s="18" t="s">
        <v>231</v>
      </c>
      <c r="F32" s="18" t="s">
        <v>134</v>
      </c>
    </row>
    <row r="33" spans="1:6" ht="16.5" customHeight="1">
      <c r="A33" s="1" t="s">
        <v>104</v>
      </c>
      <c r="B33" s="12" t="s">
        <v>28</v>
      </c>
      <c r="C33" s="12" t="s">
        <v>4</v>
      </c>
      <c r="D33" s="20" t="s">
        <v>4</v>
      </c>
      <c r="E33" s="12" t="s">
        <v>135</v>
      </c>
      <c r="F33" s="20" t="s">
        <v>136</v>
      </c>
    </row>
    <row r="34" spans="1:6" s="67" customFormat="1" ht="15" customHeight="1">
      <c r="A34" s="44" t="s">
        <v>106</v>
      </c>
      <c r="B34" s="135">
        <v>22.5</v>
      </c>
      <c r="C34" s="136">
        <v>0</v>
      </c>
      <c r="D34" s="136">
        <v>7520</v>
      </c>
      <c r="E34" s="136">
        <v>0</v>
      </c>
      <c r="F34" s="137">
        <v>9</v>
      </c>
    </row>
    <row r="35" spans="1:6" s="67" customFormat="1" ht="15" customHeight="1">
      <c r="A35" s="44" t="s">
        <v>32</v>
      </c>
      <c r="B35" s="135">
        <v>6.2</v>
      </c>
      <c r="C35" s="136">
        <v>0</v>
      </c>
      <c r="D35" s="136">
        <v>5200</v>
      </c>
      <c r="E35" s="136">
        <v>2</v>
      </c>
      <c r="F35" s="137">
        <v>5</v>
      </c>
    </row>
    <row r="36" spans="1:6" s="67" customFormat="1" ht="15" customHeight="1">
      <c r="A36" s="44" t="s">
        <v>33</v>
      </c>
      <c r="B36" s="135">
        <v>8.7</v>
      </c>
      <c r="C36" s="136">
        <v>0</v>
      </c>
      <c r="D36" s="136">
        <v>3700</v>
      </c>
      <c r="E36" s="136">
        <v>0</v>
      </c>
      <c r="F36" s="137">
        <v>3</v>
      </c>
    </row>
    <row r="37" spans="1:6" s="67" customFormat="1" ht="15" customHeight="1">
      <c r="A37" s="44" t="s">
        <v>125</v>
      </c>
      <c r="B37" s="135">
        <v>12.1</v>
      </c>
      <c r="C37" s="136">
        <v>0</v>
      </c>
      <c r="D37" s="136">
        <v>0</v>
      </c>
      <c r="E37" s="136">
        <v>0</v>
      </c>
      <c r="F37" s="137">
        <v>4</v>
      </c>
    </row>
    <row r="38" spans="1:6" s="67" customFormat="1" ht="15" customHeight="1">
      <c r="A38" s="44" t="s">
        <v>34</v>
      </c>
      <c r="B38" s="135">
        <v>9.35</v>
      </c>
      <c r="C38" s="136">
        <v>0</v>
      </c>
      <c r="D38" s="136">
        <v>5060</v>
      </c>
      <c r="E38" s="136">
        <v>0</v>
      </c>
      <c r="F38" s="137">
        <v>11</v>
      </c>
    </row>
    <row r="39" spans="1:6" s="67" customFormat="1" ht="15" customHeight="1">
      <c r="A39" s="44" t="s">
        <v>35</v>
      </c>
      <c r="B39" s="135">
        <v>24.2</v>
      </c>
      <c r="C39" s="136">
        <v>0</v>
      </c>
      <c r="D39" s="136">
        <v>5619</v>
      </c>
      <c r="E39" s="136">
        <v>0</v>
      </c>
      <c r="F39" s="137">
        <v>4</v>
      </c>
    </row>
    <row r="40" spans="1:6" s="67" customFormat="1" ht="15" customHeight="1">
      <c r="A40" s="44" t="s">
        <v>126</v>
      </c>
      <c r="B40" s="135">
        <v>4</v>
      </c>
      <c r="C40" s="136">
        <v>0</v>
      </c>
      <c r="D40" s="136">
        <v>800</v>
      </c>
      <c r="E40" s="136">
        <v>0</v>
      </c>
      <c r="F40" s="137">
        <v>4</v>
      </c>
    </row>
    <row r="41" spans="1:6" s="67" customFormat="1" ht="15" customHeight="1">
      <c r="A41" s="44" t="s">
        <v>129</v>
      </c>
      <c r="B41" s="135">
        <v>4</v>
      </c>
      <c r="C41" s="136">
        <v>0</v>
      </c>
      <c r="D41" s="136">
        <v>780</v>
      </c>
      <c r="E41" s="136">
        <v>0</v>
      </c>
      <c r="F41" s="137">
        <v>7</v>
      </c>
    </row>
    <row r="42" spans="1:6" s="67" customFormat="1" ht="15" customHeight="1">
      <c r="A42" s="44" t="s">
        <v>127</v>
      </c>
      <c r="B42" s="135">
        <v>5</v>
      </c>
      <c r="C42" s="136">
        <v>0</v>
      </c>
      <c r="D42" s="136">
        <v>3400</v>
      </c>
      <c r="E42" s="136">
        <v>0</v>
      </c>
      <c r="F42" s="137">
        <v>6</v>
      </c>
    </row>
    <row r="43" spans="1:6" s="67" customFormat="1" ht="15" customHeight="1">
      <c r="A43" s="44" t="s">
        <v>128</v>
      </c>
      <c r="B43" s="135">
        <v>11</v>
      </c>
      <c r="C43" s="136">
        <v>0</v>
      </c>
      <c r="D43" s="136">
        <v>12870</v>
      </c>
      <c r="E43" s="136">
        <v>0</v>
      </c>
      <c r="F43" s="137">
        <v>14</v>
      </c>
    </row>
    <row r="44" spans="1:6" s="67" customFormat="1" ht="15" customHeight="1">
      <c r="A44" s="44" t="s">
        <v>36</v>
      </c>
      <c r="B44" s="135">
        <v>14.5</v>
      </c>
      <c r="C44" s="136">
        <v>0</v>
      </c>
      <c r="D44" s="136">
        <v>6340</v>
      </c>
      <c r="E44" s="136">
        <v>0</v>
      </c>
      <c r="F44" s="137">
        <v>4</v>
      </c>
    </row>
    <row r="45" spans="1:6" s="67" customFormat="1" ht="15" customHeight="1">
      <c r="A45" s="44" t="s">
        <v>130</v>
      </c>
      <c r="B45" s="135">
        <v>5.5</v>
      </c>
      <c r="C45" s="136">
        <v>0</v>
      </c>
      <c r="D45" s="136">
        <v>660</v>
      </c>
      <c r="E45" s="136">
        <v>0</v>
      </c>
      <c r="F45" s="137">
        <v>3</v>
      </c>
    </row>
    <row r="46" spans="1:6" s="67" customFormat="1" ht="15" customHeight="1">
      <c r="A46" s="44" t="s">
        <v>131</v>
      </c>
      <c r="B46" s="135">
        <v>6</v>
      </c>
      <c r="C46" s="136">
        <v>0</v>
      </c>
      <c r="D46" s="136">
        <v>2240</v>
      </c>
      <c r="E46" s="136">
        <v>0</v>
      </c>
      <c r="F46" s="137">
        <v>9</v>
      </c>
    </row>
    <row r="47" spans="1:6" s="67" customFormat="1" ht="15" customHeight="1">
      <c r="A47" s="44" t="s">
        <v>227</v>
      </c>
      <c r="B47" s="135">
        <v>11.71</v>
      </c>
      <c r="C47" s="136">
        <v>0</v>
      </c>
      <c r="D47" s="136">
        <v>6650</v>
      </c>
      <c r="E47" s="136">
        <v>0</v>
      </c>
      <c r="F47" s="137">
        <v>10</v>
      </c>
    </row>
    <row r="48" spans="1:6" s="67" customFormat="1" ht="15" customHeight="1">
      <c r="A48" s="44" t="s">
        <v>37</v>
      </c>
      <c r="B48" s="135">
        <v>5.68</v>
      </c>
      <c r="C48" s="136">
        <v>0</v>
      </c>
      <c r="D48" s="136">
        <v>5500</v>
      </c>
      <c r="E48" s="136">
        <v>0</v>
      </c>
      <c r="F48" s="137">
        <v>5</v>
      </c>
    </row>
    <row r="49" spans="1:6" s="67" customFormat="1" ht="15" customHeight="1">
      <c r="A49" s="44" t="s">
        <v>38</v>
      </c>
      <c r="B49" s="135">
        <v>8.32</v>
      </c>
      <c r="C49" s="138">
        <v>0</v>
      </c>
      <c r="D49" s="136">
        <v>9974</v>
      </c>
      <c r="E49" s="136">
        <v>0</v>
      </c>
      <c r="F49" s="137">
        <v>9</v>
      </c>
    </row>
    <row r="50" spans="1:6" s="67" customFormat="1" ht="15" customHeight="1">
      <c r="A50" s="44" t="s">
        <v>228</v>
      </c>
      <c r="B50" s="135">
        <v>16</v>
      </c>
      <c r="C50" s="138">
        <v>0</v>
      </c>
      <c r="D50" s="136">
        <v>15355</v>
      </c>
      <c r="E50" s="136">
        <v>0</v>
      </c>
      <c r="F50" s="137">
        <v>9</v>
      </c>
    </row>
    <row r="51" spans="1:6" s="9" customFormat="1" ht="15" customHeight="1">
      <c r="A51" s="41"/>
      <c r="B51" s="154"/>
      <c r="C51" s="154"/>
      <c r="D51" s="154"/>
      <c r="E51" s="154"/>
      <c r="F51" s="198"/>
    </row>
    <row r="52" spans="1:6" s="69" customFormat="1" ht="15" customHeight="1">
      <c r="A52" s="39" t="s">
        <v>141</v>
      </c>
      <c r="B52" s="248"/>
      <c r="C52" s="252">
        <f>SUM(C54:C55)</f>
        <v>106215</v>
      </c>
      <c r="D52" s="252">
        <f>SUM(D54:D55)</f>
        <v>63746</v>
      </c>
      <c r="E52" s="252">
        <f>SUM(E54:E55)</f>
        <v>32</v>
      </c>
      <c r="F52" s="253">
        <f>SUM(F54:F55)</f>
        <v>256</v>
      </c>
    </row>
    <row r="53" spans="1:6" s="69" customFormat="1" ht="15" customHeight="1">
      <c r="A53" s="247"/>
      <c r="B53" s="248"/>
      <c r="C53" s="249"/>
      <c r="D53" s="249"/>
      <c r="E53" s="249"/>
      <c r="F53" s="250"/>
    </row>
    <row r="54" spans="1:6" s="67" customFormat="1" ht="15" customHeight="1">
      <c r="A54" s="44" t="s">
        <v>29</v>
      </c>
      <c r="B54" s="139">
        <v>158.7</v>
      </c>
      <c r="C54" s="140">
        <v>100263</v>
      </c>
      <c r="D54" s="140">
        <v>61936</v>
      </c>
      <c r="E54" s="140">
        <v>32</v>
      </c>
      <c r="F54" s="141">
        <v>253</v>
      </c>
    </row>
    <row r="55" spans="1:6" s="67" customFormat="1" ht="15" customHeight="1">
      <c r="A55" s="45" t="s">
        <v>31</v>
      </c>
      <c r="B55" s="142">
        <v>13.5</v>
      </c>
      <c r="C55" s="143">
        <v>5952</v>
      </c>
      <c r="D55" s="143">
        <v>1810</v>
      </c>
      <c r="E55" s="143">
        <v>0</v>
      </c>
      <c r="F55" s="144">
        <v>3</v>
      </c>
    </row>
    <row r="56" spans="1:6" ht="15" customHeight="1">
      <c r="A56" s="246" t="s">
        <v>280</v>
      </c>
      <c r="B56" s="102"/>
      <c r="C56" s="103"/>
      <c r="D56" s="103"/>
      <c r="E56" s="107"/>
      <c r="F56" s="107"/>
    </row>
    <row r="57" spans="1:6" s="67" customFormat="1" ht="13.5" customHeight="1">
      <c r="A57" s="44"/>
      <c r="B57" s="104"/>
      <c r="C57" s="78"/>
      <c r="D57" s="78"/>
      <c r="E57" s="78"/>
      <c r="F57" s="78"/>
    </row>
    <row r="58" spans="2:6" ht="16.5">
      <c r="B58" s="9"/>
      <c r="C58" s="9"/>
      <c r="F58" s="9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9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7.75" customHeight="1">
      <c r="A1" s="245" t="s">
        <v>279</v>
      </c>
      <c r="B1" s="13"/>
      <c r="C1" s="2"/>
      <c r="D1" s="3"/>
      <c r="E1" s="14"/>
      <c r="F1" s="15"/>
    </row>
    <row r="2" spans="1:6" ht="16.5" customHeight="1">
      <c r="A2" s="16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9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2.75" customHeight="1" hidden="1">
      <c r="A4" s="10" t="s">
        <v>137</v>
      </c>
      <c r="B4" s="21" t="s">
        <v>40</v>
      </c>
      <c r="C4" s="22">
        <v>180</v>
      </c>
      <c r="D4" s="23">
        <v>2014</v>
      </c>
      <c r="E4" s="22">
        <v>0</v>
      </c>
      <c r="F4" s="23">
        <v>0</v>
      </c>
    </row>
    <row r="5" spans="1:6" ht="12.75" customHeight="1" hidden="1">
      <c r="A5" s="10" t="s">
        <v>138</v>
      </c>
      <c r="B5" s="21" t="s">
        <v>40</v>
      </c>
      <c r="C5" s="24">
        <v>1048</v>
      </c>
      <c r="D5" s="25">
        <v>2179</v>
      </c>
      <c r="E5" s="24">
        <v>0</v>
      </c>
      <c r="F5" s="25">
        <v>0</v>
      </c>
    </row>
    <row r="6" spans="1:6" ht="12.75" customHeight="1" hidden="1">
      <c r="A6" s="10" t="s">
        <v>139</v>
      </c>
      <c r="B6" s="21" t="s">
        <v>40</v>
      </c>
      <c r="C6" s="24">
        <v>1048</v>
      </c>
      <c r="D6" s="25">
        <v>2179</v>
      </c>
      <c r="E6" s="24">
        <v>0</v>
      </c>
      <c r="F6" s="25">
        <v>0</v>
      </c>
    </row>
    <row r="7" spans="1:6" ht="17.25" customHeight="1" hidden="1">
      <c r="A7" s="10" t="s">
        <v>140</v>
      </c>
      <c r="B7" s="21" t="s">
        <v>40</v>
      </c>
      <c r="C7" s="24">
        <v>1048</v>
      </c>
      <c r="D7" s="25">
        <v>2179</v>
      </c>
      <c r="E7" s="24">
        <v>0</v>
      </c>
      <c r="F7" s="25">
        <v>0</v>
      </c>
    </row>
    <row r="8" spans="1:6" ht="17.25" customHeight="1" hidden="1">
      <c r="A8" s="10" t="s">
        <v>122</v>
      </c>
      <c r="B8" s="21" t="s">
        <v>40</v>
      </c>
      <c r="C8" s="24">
        <v>1048</v>
      </c>
      <c r="D8" s="25">
        <v>2179</v>
      </c>
      <c r="E8" s="24">
        <v>0</v>
      </c>
      <c r="F8" s="25">
        <v>0</v>
      </c>
    </row>
    <row r="9" spans="1:6" ht="17.25" customHeight="1" hidden="1">
      <c r="A9" s="10" t="s">
        <v>123</v>
      </c>
      <c r="B9" s="21" t="s">
        <v>40</v>
      </c>
      <c r="C9" s="26">
        <v>1175</v>
      </c>
      <c r="D9" s="27">
        <v>0</v>
      </c>
      <c r="E9" s="27">
        <v>0</v>
      </c>
      <c r="F9" s="27">
        <v>25</v>
      </c>
    </row>
    <row r="10" spans="1:6" ht="17.25" customHeight="1" hidden="1">
      <c r="A10" s="10" t="s">
        <v>124</v>
      </c>
      <c r="B10" s="21" t="s">
        <v>40</v>
      </c>
      <c r="C10" s="26">
        <v>0</v>
      </c>
      <c r="D10" s="27">
        <v>0</v>
      </c>
      <c r="E10" s="27">
        <v>0</v>
      </c>
      <c r="F10" s="27">
        <v>0</v>
      </c>
    </row>
    <row r="11" spans="1:6" ht="17.25" customHeight="1" hidden="1">
      <c r="A11" s="30" t="s">
        <v>102</v>
      </c>
      <c r="B11" s="21" t="s">
        <v>40</v>
      </c>
      <c r="C11" s="26">
        <v>2564</v>
      </c>
      <c r="D11" s="27">
        <v>0</v>
      </c>
      <c r="E11" s="27">
        <v>1</v>
      </c>
      <c r="F11" s="27">
        <v>10</v>
      </c>
    </row>
    <row r="12" spans="1:6" ht="17.25" customHeight="1" hidden="1">
      <c r="A12" s="30" t="s">
        <v>203</v>
      </c>
      <c r="B12" s="21" t="s">
        <v>40</v>
      </c>
      <c r="C12" s="26">
        <v>2564</v>
      </c>
      <c r="D12" s="27">
        <v>2400</v>
      </c>
      <c r="E12" s="27">
        <v>1</v>
      </c>
      <c r="F12" s="27">
        <v>12</v>
      </c>
    </row>
    <row r="13" spans="1:6" ht="15" customHeight="1" hidden="1">
      <c r="A13" s="30" t="s">
        <v>204</v>
      </c>
      <c r="B13" s="93" t="s">
        <v>214</v>
      </c>
      <c r="C13" s="26">
        <v>5775</v>
      </c>
      <c r="D13" s="27">
        <v>2400</v>
      </c>
      <c r="E13" s="27">
        <v>7</v>
      </c>
      <c r="F13" s="27">
        <v>13</v>
      </c>
    </row>
    <row r="14" spans="1:6" ht="15" customHeight="1" hidden="1">
      <c r="A14" s="30" t="s">
        <v>205</v>
      </c>
      <c r="B14" s="93" t="s">
        <v>214</v>
      </c>
      <c r="C14" s="26">
        <v>7479</v>
      </c>
      <c r="D14" s="27">
        <v>2400</v>
      </c>
      <c r="E14" s="27">
        <v>10</v>
      </c>
      <c r="F14" s="27">
        <v>13</v>
      </c>
    </row>
    <row r="15" spans="1:6" ht="14.25" customHeight="1" hidden="1">
      <c r="A15" s="30" t="s">
        <v>208</v>
      </c>
      <c r="B15" s="93" t="s">
        <v>214</v>
      </c>
      <c r="C15" s="26">
        <v>8299</v>
      </c>
      <c r="D15" s="26">
        <f>SUM(D27)</f>
        <v>2825</v>
      </c>
      <c r="E15" s="26">
        <v>10</v>
      </c>
      <c r="F15" s="27">
        <v>14</v>
      </c>
    </row>
    <row r="16" spans="1:6" ht="14.25" customHeight="1" hidden="1">
      <c r="A16" s="30" t="s">
        <v>211</v>
      </c>
      <c r="B16" s="93" t="s">
        <v>214</v>
      </c>
      <c r="C16" s="26">
        <v>8779</v>
      </c>
      <c r="D16" s="27">
        <v>2400</v>
      </c>
      <c r="E16" s="26">
        <v>11</v>
      </c>
      <c r="F16" s="27">
        <v>14</v>
      </c>
    </row>
    <row r="17" spans="1:6" ht="14.25" customHeight="1" hidden="1">
      <c r="A17" s="30" t="s">
        <v>213</v>
      </c>
      <c r="B17" s="93" t="s">
        <v>214</v>
      </c>
      <c r="C17" s="26">
        <v>8779</v>
      </c>
      <c r="D17" s="27">
        <v>2400</v>
      </c>
      <c r="E17" s="26">
        <v>11</v>
      </c>
      <c r="F17" s="27">
        <v>14</v>
      </c>
    </row>
    <row r="18" spans="1:6" ht="14.25" customHeight="1" hidden="1">
      <c r="A18" s="30" t="s">
        <v>215</v>
      </c>
      <c r="B18" s="93" t="s">
        <v>214</v>
      </c>
      <c r="C18" s="26">
        <v>9289</v>
      </c>
      <c r="D18" s="27">
        <v>2400</v>
      </c>
      <c r="E18" s="26">
        <v>13</v>
      </c>
      <c r="F18" s="27">
        <v>14</v>
      </c>
    </row>
    <row r="19" spans="1:6" ht="14.25" customHeight="1" hidden="1">
      <c r="A19" s="30" t="s">
        <v>219</v>
      </c>
      <c r="B19" s="93" t="s">
        <v>214</v>
      </c>
      <c r="C19" s="26">
        <v>9909</v>
      </c>
      <c r="D19" s="26">
        <v>2400</v>
      </c>
      <c r="E19" s="26">
        <v>13</v>
      </c>
      <c r="F19" s="27">
        <v>15</v>
      </c>
    </row>
    <row r="20" spans="1:6" ht="14.25" customHeight="1" hidden="1">
      <c r="A20" s="30" t="s">
        <v>225</v>
      </c>
      <c r="B20" s="93" t="s">
        <v>214</v>
      </c>
      <c r="C20" s="26">
        <v>10102</v>
      </c>
      <c r="D20" s="26">
        <v>2400</v>
      </c>
      <c r="E20" s="26">
        <v>13</v>
      </c>
      <c r="F20" s="27">
        <v>15</v>
      </c>
    </row>
    <row r="21" spans="1:6" ht="15.75" customHeight="1">
      <c r="A21" s="30" t="s">
        <v>245</v>
      </c>
      <c r="B21" s="124" t="s">
        <v>214</v>
      </c>
      <c r="C21" s="217">
        <v>10528</v>
      </c>
      <c r="D21" s="217">
        <v>2400</v>
      </c>
      <c r="E21" s="217">
        <v>14</v>
      </c>
      <c r="F21" s="131">
        <v>15</v>
      </c>
    </row>
    <row r="22" spans="1:6" ht="15.75" customHeight="1">
      <c r="A22" s="30" t="s">
        <v>246</v>
      </c>
      <c r="B22" s="124" t="s">
        <v>214</v>
      </c>
      <c r="C22" s="217">
        <v>10900</v>
      </c>
      <c r="D22" s="217">
        <v>2400</v>
      </c>
      <c r="E22" s="217">
        <v>15</v>
      </c>
      <c r="F22" s="131">
        <v>15</v>
      </c>
    </row>
    <row r="23" spans="1:6" ht="15.75" customHeight="1">
      <c r="A23" s="30" t="s">
        <v>247</v>
      </c>
      <c r="B23" s="124" t="s">
        <v>214</v>
      </c>
      <c r="C23" s="217">
        <v>10900</v>
      </c>
      <c r="D23" s="217">
        <v>2400</v>
      </c>
      <c r="E23" s="217">
        <v>15</v>
      </c>
      <c r="F23" s="131">
        <v>15</v>
      </c>
    </row>
    <row r="24" spans="1:6" ht="15.75" customHeight="1">
      <c r="A24" s="30" t="s">
        <v>248</v>
      </c>
      <c r="B24" s="124" t="s">
        <v>214</v>
      </c>
      <c r="C24" s="217">
        <v>10900</v>
      </c>
      <c r="D24" s="217">
        <v>2400</v>
      </c>
      <c r="E24" s="217">
        <v>15</v>
      </c>
      <c r="F24" s="131">
        <v>15</v>
      </c>
    </row>
    <row r="25" spans="1:6" ht="15.75" customHeight="1">
      <c r="A25" s="30" t="s">
        <v>249</v>
      </c>
      <c r="B25" s="124" t="s">
        <v>214</v>
      </c>
      <c r="C25" s="217">
        <f>C27</f>
        <v>10900</v>
      </c>
      <c r="D25" s="217">
        <f>D27</f>
        <v>2825</v>
      </c>
      <c r="E25" s="217">
        <f>E27</f>
        <v>16</v>
      </c>
      <c r="F25" s="131">
        <f>F27</f>
        <v>15</v>
      </c>
    </row>
    <row r="26" spans="1:6" ht="9" customHeight="1">
      <c r="A26" s="30"/>
      <c r="B26" s="153"/>
      <c r="C26" s="217"/>
      <c r="D26" s="217"/>
      <c r="E26" s="217"/>
      <c r="F26" s="131"/>
    </row>
    <row r="27" spans="1:6" ht="14.25" customHeight="1">
      <c r="A27" s="39" t="s">
        <v>142</v>
      </c>
      <c r="B27" s="153"/>
      <c r="C27" s="217">
        <f>SUM(C29:C30)</f>
        <v>10900</v>
      </c>
      <c r="D27" s="217">
        <f>SUM(D29:D30)</f>
        <v>2825</v>
      </c>
      <c r="E27" s="217">
        <f>SUM(E29:E30)</f>
        <v>16</v>
      </c>
      <c r="F27" s="131">
        <f>SUM(F29:F30)</f>
        <v>15</v>
      </c>
    </row>
    <row r="28" spans="2:6" ht="9" customHeight="1">
      <c r="B28" s="154"/>
      <c r="C28" s="155"/>
      <c r="D28" s="154"/>
      <c r="E28" s="154"/>
      <c r="F28" s="156"/>
    </row>
    <row r="29" spans="1:6" ht="15.75" customHeight="1">
      <c r="A29" s="32" t="s">
        <v>64</v>
      </c>
      <c r="B29" s="208">
        <v>75.9</v>
      </c>
      <c r="C29" s="179">
        <v>7377</v>
      </c>
      <c r="D29" s="179">
        <v>425</v>
      </c>
      <c r="E29" s="209">
        <v>12</v>
      </c>
      <c r="F29" s="210">
        <v>3</v>
      </c>
    </row>
    <row r="30" spans="1:6" s="9" customFormat="1" ht="15.75" customHeight="1">
      <c r="A30" s="33" t="s">
        <v>143</v>
      </c>
      <c r="B30" s="191">
        <v>80.9</v>
      </c>
      <c r="C30" s="192">
        <v>3523</v>
      </c>
      <c r="D30" s="193">
        <v>2400</v>
      </c>
      <c r="E30" s="194">
        <v>4</v>
      </c>
      <c r="F30" s="195">
        <v>12</v>
      </c>
    </row>
    <row r="31" ht="15.75" customHeight="1">
      <c r="A31" s="246" t="s">
        <v>280</v>
      </c>
    </row>
  </sheetData>
  <sheetProtection/>
  <printOptions horizontalCentered="1"/>
  <pageMargins left="0.7874015748031497" right="0.7874015748031497" top="3.937007874015748" bottom="0.787401574803149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9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1" customHeight="1">
      <c r="A1" s="245" t="s">
        <v>262</v>
      </c>
      <c r="B1" s="13"/>
      <c r="C1" s="2"/>
      <c r="D1" s="3"/>
      <c r="E1" s="14"/>
      <c r="F1" s="15"/>
    </row>
    <row r="2" spans="1:6" ht="16.5" customHeight="1">
      <c r="A2" s="16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9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2.75" customHeight="1" hidden="1">
      <c r="A4" s="10" t="s">
        <v>137</v>
      </c>
      <c r="B4" s="21"/>
      <c r="C4" s="22"/>
      <c r="D4" s="23"/>
      <c r="E4" s="22"/>
      <c r="F4" s="23"/>
    </row>
    <row r="5" spans="1:6" ht="12.75" customHeight="1" hidden="1">
      <c r="A5" s="10" t="s">
        <v>138</v>
      </c>
      <c r="B5" s="21"/>
      <c r="C5" s="24"/>
      <c r="D5" s="25"/>
      <c r="E5" s="24"/>
      <c r="F5" s="25"/>
    </row>
    <row r="6" spans="1:6" ht="12.75" customHeight="1" hidden="1">
      <c r="A6" s="10" t="s">
        <v>139</v>
      </c>
      <c r="B6" s="21"/>
      <c r="C6" s="24"/>
      <c r="D6" s="25"/>
      <c r="E6" s="24"/>
      <c r="F6" s="25"/>
    </row>
    <row r="7" spans="1:6" ht="12.75" customHeight="1" hidden="1">
      <c r="A7" s="10" t="s">
        <v>140</v>
      </c>
      <c r="B7" s="21"/>
      <c r="C7" s="26"/>
      <c r="D7" s="27"/>
      <c r="E7" s="24"/>
      <c r="F7" s="25"/>
    </row>
    <row r="8" spans="1:6" ht="16.5" customHeight="1" hidden="1">
      <c r="A8" s="10" t="s">
        <v>122</v>
      </c>
      <c r="B8" s="21"/>
      <c r="C8" s="26"/>
      <c r="D8" s="27"/>
      <c r="E8" s="24"/>
      <c r="F8" s="25"/>
    </row>
    <row r="9" spans="1:6" ht="16.5" customHeight="1" hidden="1">
      <c r="A9" s="10" t="s">
        <v>123</v>
      </c>
      <c r="B9" s="21"/>
      <c r="C9" s="26"/>
      <c r="D9" s="27"/>
      <c r="E9" s="27"/>
      <c r="F9" s="27"/>
    </row>
    <row r="10" spans="1:6" ht="16.5" customHeight="1" hidden="1">
      <c r="A10" s="10" t="s">
        <v>124</v>
      </c>
      <c r="B10" s="21"/>
      <c r="C10" s="26"/>
      <c r="D10" s="27"/>
      <c r="E10" s="27"/>
      <c r="F10" s="27"/>
    </row>
    <row r="11" spans="1:6" ht="16.5" customHeight="1" hidden="1">
      <c r="A11" s="30" t="s">
        <v>102</v>
      </c>
      <c r="B11" s="21"/>
      <c r="C11" s="26"/>
      <c r="D11" s="27"/>
      <c r="E11" s="27"/>
      <c r="F11" s="27"/>
    </row>
    <row r="12" spans="1:6" ht="14.25" customHeight="1" hidden="1">
      <c r="A12" s="30" t="s">
        <v>203</v>
      </c>
      <c r="B12" s="73">
        <v>158.7</v>
      </c>
      <c r="C12" s="74">
        <v>105318</v>
      </c>
      <c r="D12" s="75">
        <v>58662</v>
      </c>
      <c r="E12" s="75">
        <v>291</v>
      </c>
      <c r="F12" s="75">
        <v>156</v>
      </c>
    </row>
    <row r="13" spans="1:6" ht="14.25" customHeight="1" hidden="1">
      <c r="A13" s="30" t="s">
        <v>204</v>
      </c>
      <c r="B13" s="73">
        <v>158.7</v>
      </c>
      <c r="C13" s="74">
        <v>108910</v>
      </c>
      <c r="D13" s="75">
        <v>61680</v>
      </c>
      <c r="E13" s="75">
        <v>296</v>
      </c>
      <c r="F13" s="75">
        <v>158</v>
      </c>
    </row>
    <row r="14" spans="1:6" ht="14.25" customHeight="1" hidden="1">
      <c r="A14" s="30" t="s">
        <v>205</v>
      </c>
      <c r="B14" s="73">
        <v>158.7</v>
      </c>
      <c r="C14" s="74">
        <v>106467</v>
      </c>
      <c r="D14" s="75">
        <v>63498</v>
      </c>
      <c r="E14" s="75">
        <v>273</v>
      </c>
      <c r="F14" s="75">
        <v>157</v>
      </c>
    </row>
    <row r="15" spans="1:6" ht="14.25" customHeight="1" hidden="1">
      <c r="A15" s="30" t="s">
        <v>208</v>
      </c>
      <c r="B15" s="93" t="s">
        <v>214</v>
      </c>
      <c r="C15" s="74">
        <v>111683</v>
      </c>
      <c r="D15" s="74">
        <v>64668</v>
      </c>
      <c r="E15" s="74">
        <v>300</v>
      </c>
      <c r="F15" s="75">
        <v>161</v>
      </c>
    </row>
    <row r="16" spans="1:6" ht="14.25" customHeight="1" hidden="1">
      <c r="A16" s="30" t="s">
        <v>211</v>
      </c>
      <c r="B16" s="93" t="s">
        <v>214</v>
      </c>
      <c r="C16" s="74">
        <v>116756</v>
      </c>
      <c r="D16" s="74">
        <v>64668</v>
      </c>
      <c r="E16" s="74">
        <v>300</v>
      </c>
      <c r="F16" s="75">
        <v>161</v>
      </c>
    </row>
    <row r="17" spans="1:6" ht="14.25" customHeight="1" hidden="1">
      <c r="A17" s="30" t="s">
        <v>213</v>
      </c>
      <c r="B17" s="93" t="s">
        <v>214</v>
      </c>
      <c r="C17" s="74">
        <v>116756</v>
      </c>
      <c r="D17" s="74">
        <v>64668</v>
      </c>
      <c r="E17" s="74">
        <v>300</v>
      </c>
      <c r="F17" s="75">
        <v>165</v>
      </c>
    </row>
    <row r="18" spans="1:6" ht="14.25" customHeight="1" hidden="1">
      <c r="A18" s="30" t="s">
        <v>215</v>
      </c>
      <c r="B18" s="93" t="s">
        <v>214</v>
      </c>
      <c r="C18" s="74">
        <v>116756</v>
      </c>
      <c r="D18" s="74">
        <v>64668</v>
      </c>
      <c r="E18" s="74">
        <v>300</v>
      </c>
      <c r="F18" s="75">
        <v>165</v>
      </c>
    </row>
    <row r="19" spans="1:6" ht="14.25" customHeight="1" hidden="1">
      <c r="A19" s="30" t="s">
        <v>219</v>
      </c>
      <c r="B19" s="93" t="s">
        <v>214</v>
      </c>
      <c r="C19" s="74">
        <v>116756</v>
      </c>
      <c r="D19" s="74">
        <v>64828</v>
      </c>
      <c r="E19" s="74">
        <v>322</v>
      </c>
      <c r="F19" s="75">
        <v>171</v>
      </c>
    </row>
    <row r="20" spans="1:6" ht="14.25" customHeight="1" hidden="1">
      <c r="A20" s="30" t="s">
        <v>225</v>
      </c>
      <c r="B20" s="93" t="s">
        <v>214</v>
      </c>
      <c r="C20" s="74">
        <v>116756</v>
      </c>
      <c r="D20" s="74">
        <v>64828</v>
      </c>
      <c r="E20" s="74">
        <v>323</v>
      </c>
      <c r="F20" s="75">
        <v>172</v>
      </c>
    </row>
    <row r="21" spans="1:6" ht="15.75" customHeight="1">
      <c r="A21" s="30" t="s">
        <v>245</v>
      </c>
      <c r="B21" s="124" t="s">
        <v>214</v>
      </c>
      <c r="C21" s="125">
        <v>116756</v>
      </c>
      <c r="D21" s="125">
        <v>64828</v>
      </c>
      <c r="E21" s="125">
        <v>281</v>
      </c>
      <c r="F21" s="126">
        <v>214</v>
      </c>
    </row>
    <row r="22" spans="1:6" ht="15.75" customHeight="1">
      <c r="A22" s="30" t="s">
        <v>246</v>
      </c>
      <c r="B22" s="124" t="s">
        <v>214</v>
      </c>
      <c r="C22" s="125">
        <v>116756</v>
      </c>
      <c r="D22" s="125">
        <v>65198</v>
      </c>
      <c r="E22" s="125">
        <v>281</v>
      </c>
      <c r="F22" s="126">
        <v>214</v>
      </c>
    </row>
    <row r="23" spans="1:6" ht="15.75" customHeight="1">
      <c r="A23" s="30" t="s">
        <v>247</v>
      </c>
      <c r="B23" s="124" t="s">
        <v>214</v>
      </c>
      <c r="C23" s="125">
        <v>116756</v>
      </c>
      <c r="D23" s="125">
        <v>65198</v>
      </c>
      <c r="E23" s="125">
        <v>283</v>
      </c>
      <c r="F23" s="126">
        <v>215</v>
      </c>
    </row>
    <row r="24" spans="1:6" ht="15.75" customHeight="1">
      <c r="A24" s="30" t="s">
        <v>248</v>
      </c>
      <c r="B24" s="124" t="s">
        <v>214</v>
      </c>
      <c r="C24" s="125">
        <v>116756</v>
      </c>
      <c r="D24" s="125">
        <v>65198</v>
      </c>
      <c r="E24" s="125">
        <v>353</v>
      </c>
      <c r="F24" s="126">
        <v>226</v>
      </c>
    </row>
    <row r="25" spans="1:6" ht="15.75" customHeight="1">
      <c r="A25" s="30" t="s">
        <v>249</v>
      </c>
      <c r="B25" s="124" t="s">
        <v>214</v>
      </c>
      <c r="C25" s="125">
        <f>C27</f>
        <v>116756</v>
      </c>
      <c r="D25" s="125">
        <f>D27</f>
        <v>65198</v>
      </c>
      <c r="E25" s="125">
        <f>E27</f>
        <v>353</v>
      </c>
      <c r="F25" s="126">
        <f>F27</f>
        <v>226</v>
      </c>
    </row>
    <row r="26" spans="1:6" ht="8.25" customHeight="1">
      <c r="A26" s="30"/>
      <c r="B26" s="145"/>
      <c r="C26" s="125"/>
      <c r="D26" s="125"/>
      <c r="E26" s="125"/>
      <c r="F26" s="126"/>
    </row>
    <row r="27" spans="1:6" ht="14.25" customHeight="1">
      <c r="A27" s="39" t="s">
        <v>141</v>
      </c>
      <c r="B27" s="145"/>
      <c r="C27" s="125">
        <f>SUM(C29:C29)</f>
        <v>116756</v>
      </c>
      <c r="D27" s="125">
        <f>SUM(D29:D29)</f>
        <v>65198</v>
      </c>
      <c r="E27" s="125">
        <f>SUM(E29:E29)</f>
        <v>353</v>
      </c>
      <c r="F27" s="126">
        <f>SUM(F29:F29)</f>
        <v>226</v>
      </c>
    </row>
    <row r="28" spans="1:6" ht="8.25" customHeight="1">
      <c r="A28" s="47"/>
      <c r="B28" s="146"/>
      <c r="C28" s="147"/>
      <c r="D28" s="147"/>
      <c r="E28" s="147"/>
      <c r="F28" s="148"/>
    </row>
    <row r="29" spans="1:16" ht="14.25" customHeight="1">
      <c r="A29" s="49" t="s">
        <v>29</v>
      </c>
      <c r="B29" s="149">
        <v>158.7</v>
      </c>
      <c r="C29" s="150">
        <v>116756</v>
      </c>
      <c r="D29" s="151">
        <v>65198</v>
      </c>
      <c r="E29" s="151">
        <v>353</v>
      </c>
      <c r="F29" s="152">
        <v>226</v>
      </c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7.25" customHeight="1">
      <c r="A30" s="246" t="s">
        <v>280</v>
      </c>
    </row>
  </sheetData>
  <sheetProtection/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6" width="21.125" style="4" customWidth="1"/>
    <col min="7" max="16384" width="9.00390625" style="4" customWidth="1"/>
  </cols>
  <sheetData>
    <row r="1" spans="1:6" ht="57.75" customHeight="1">
      <c r="A1" s="244" t="s">
        <v>263</v>
      </c>
      <c r="B1" s="13"/>
      <c r="C1" s="2"/>
      <c r="D1" s="3"/>
      <c r="E1" s="14"/>
      <c r="F1" s="14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185</v>
      </c>
      <c r="E2" s="18" t="s">
        <v>231</v>
      </c>
      <c r="F2" s="18" t="s">
        <v>186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187</v>
      </c>
      <c r="F3" s="20" t="s">
        <v>188</v>
      </c>
    </row>
    <row r="4" spans="1:6" ht="15" customHeight="1" hidden="1">
      <c r="A4" s="30" t="s">
        <v>189</v>
      </c>
      <c r="B4" s="21" t="s">
        <v>40</v>
      </c>
      <c r="C4" s="22">
        <v>46232</v>
      </c>
      <c r="D4" s="23">
        <v>29117</v>
      </c>
      <c r="E4" s="34">
        <v>0</v>
      </c>
      <c r="F4" s="35">
        <v>0</v>
      </c>
    </row>
    <row r="5" spans="1:6" ht="15" customHeight="1" hidden="1">
      <c r="A5" s="30" t="s">
        <v>190</v>
      </c>
      <c r="B5" s="21" t="s">
        <v>40</v>
      </c>
      <c r="C5" s="24">
        <v>47510</v>
      </c>
      <c r="D5" s="25">
        <v>29117</v>
      </c>
      <c r="E5" s="24">
        <v>0</v>
      </c>
      <c r="F5" s="25">
        <v>0</v>
      </c>
    </row>
    <row r="6" spans="1:6" ht="15" customHeight="1" hidden="1">
      <c r="A6" s="30" t="s">
        <v>191</v>
      </c>
      <c r="B6" s="21" t="s">
        <v>40</v>
      </c>
      <c r="C6" s="24">
        <v>47912</v>
      </c>
      <c r="D6" s="25">
        <v>29117</v>
      </c>
      <c r="E6" s="24">
        <v>0</v>
      </c>
      <c r="F6" s="25">
        <v>0</v>
      </c>
    </row>
    <row r="7" spans="1:6" ht="15" customHeight="1" hidden="1">
      <c r="A7" s="30" t="s">
        <v>192</v>
      </c>
      <c r="B7" s="21" t="s">
        <v>40</v>
      </c>
      <c r="C7" s="24">
        <v>43626</v>
      </c>
      <c r="D7" s="25">
        <v>32187</v>
      </c>
      <c r="E7" s="24">
        <v>0</v>
      </c>
      <c r="F7" s="25">
        <v>0</v>
      </c>
    </row>
    <row r="8" spans="1:6" ht="15" customHeight="1" hidden="1">
      <c r="A8" s="30" t="s">
        <v>193</v>
      </c>
      <c r="B8" s="21" t="s">
        <v>40</v>
      </c>
      <c r="C8" s="24">
        <v>50134</v>
      </c>
      <c r="D8" s="25">
        <v>36159</v>
      </c>
      <c r="E8" s="24">
        <v>0</v>
      </c>
      <c r="F8" s="25">
        <v>0</v>
      </c>
    </row>
    <row r="9" spans="1:6" ht="15" customHeight="1" hidden="1">
      <c r="A9" s="30" t="s">
        <v>194</v>
      </c>
      <c r="B9" s="21" t="s">
        <v>40</v>
      </c>
      <c r="C9" s="26">
        <v>51532</v>
      </c>
      <c r="D9" s="27">
        <v>38867</v>
      </c>
      <c r="E9" s="27">
        <v>1</v>
      </c>
      <c r="F9" s="27">
        <v>175</v>
      </c>
    </row>
    <row r="10" spans="1:6" ht="15" customHeight="1" hidden="1">
      <c r="A10" s="30" t="s">
        <v>195</v>
      </c>
      <c r="B10" s="21" t="s">
        <v>40</v>
      </c>
      <c r="C10" s="26">
        <v>51445</v>
      </c>
      <c r="D10" s="27">
        <v>39277</v>
      </c>
      <c r="E10" s="27">
        <v>2</v>
      </c>
      <c r="F10" s="27">
        <v>684</v>
      </c>
    </row>
    <row r="11" spans="1:6" ht="15" customHeight="1" hidden="1">
      <c r="A11" s="30" t="s">
        <v>102</v>
      </c>
      <c r="B11" s="21" t="s">
        <v>40</v>
      </c>
      <c r="C11" s="26">
        <v>47724</v>
      </c>
      <c r="D11" s="27">
        <v>37863</v>
      </c>
      <c r="E11" s="27">
        <v>1</v>
      </c>
      <c r="F11" s="27">
        <v>61</v>
      </c>
    </row>
    <row r="12" spans="1:6" ht="15" customHeight="1" hidden="1">
      <c r="A12" s="30" t="s">
        <v>203</v>
      </c>
      <c r="B12" s="21" t="s">
        <v>40</v>
      </c>
      <c r="C12" s="26">
        <v>47724</v>
      </c>
      <c r="D12" s="27">
        <v>37863</v>
      </c>
      <c r="E12" s="27">
        <v>1</v>
      </c>
      <c r="F12" s="27">
        <v>61</v>
      </c>
    </row>
    <row r="13" spans="1:6" s="67" customFormat="1" ht="13.5" customHeight="1" hidden="1">
      <c r="A13" s="30" t="s">
        <v>204</v>
      </c>
      <c r="B13" s="93" t="s">
        <v>214</v>
      </c>
      <c r="C13" s="74">
        <v>50164</v>
      </c>
      <c r="D13" s="75">
        <v>37863</v>
      </c>
      <c r="E13" s="75">
        <v>1</v>
      </c>
      <c r="F13" s="75">
        <v>62</v>
      </c>
    </row>
    <row r="14" spans="1:6" s="67" customFormat="1" ht="13.5" customHeight="1" hidden="1">
      <c r="A14" s="30" t="s">
        <v>205</v>
      </c>
      <c r="B14" s="93" t="s">
        <v>214</v>
      </c>
      <c r="C14" s="74">
        <v>50864</v>
      </c>
      <c r="D14" s="75">
        <v>37863</v>
      </c>
      <c r="E14" s="75">
        <v>1</v>
      </c>
      <c r="F14" s="75">
        <v>61</v>
      </c>
    </row>
    <row r="15" spans="1:6" s="67" customFormat="1" ht="13.5" customHeight="1" hidden="1">
      <c r="A15" s="30" t="s">
        <v>208</v>
      </c>
      <c r="B15" s="93" t="s">
        <v>214</v>
      </c>
      <c r="C15" s="74">
        <v>50864</v>
      </c>
      <c r="D15" s="75">
        <v>37863</v>
      </c>
      <c r="E15" s="75">
        <v>1</v>
      </c>
      <c r="F15" s="75">
        <v>61</v>
      </c>
    </row>
    <row r="16" spans="1:6" s="67" customFormat="1" ht="13.5" customHeight="1" hidden="1">
      <c r="A16" s="30" t="s">
        <v>211</v>
      </c>
      <c r="B16" s="93" t="s">
        <v>214</v>
      </c>
      <c r="C16" s="74">
        <v>51364</v>
      </c>
      <c r="D16" s="75">
        <v>37863</v>
      </c>
      <c r="E16" s="74">
        <v>1</v>
      </c>
      <c r="F16" s="75">
        <v>61</v>
      </c>
    </row>
    <row r="17" spans="1:6" s="67" customFormat="1" ht="13.5" customHeight="1" hidden="1">
      <c r="A17" s="30" t="s">
        <v>213</v>
      </c>
      <c r="B17" s="93" t="s">
        <v>214</v>
      </c>
      <c r="C17" s="74">
        <v>46202</v>
      </c>
      <c r="D17" s="75">
        <v>78221</v>
      </c>
      <c r="E17" s="74">
        <v>0</v>
      </c>
      <c r="F17" s="75">
        <v>62</v>
      </c>
    </row>
    <row r="18" spans="1:6" s="67" customFormat="1" ht="13.5" customHeight="1" hidden="1">
      <c r="A18" s="30" t="s">
        <v>215</v>
      </c>
      <c r="B18" s="93" t="s">
        <v>214</v>
      </c>
      <c r="C18" s="74">
        <v>46202</v>
      </c>
      <c r="D18" s="75">
        <v>78221</v>
      </c>
      <c r="E18" s="74">
        <v>0</v>
      </c>
      <c r="F18" s="75">
        <v>63</v>
      </c>
    </row>
    <row r="19" spans="1:6" s="67" customFormat="1" ht="13.5" customHeight="1" hidden="1">
      <c r="A19" s="30" t="s">
        <v>219</v>
      </c>
      <c r="B19" s="93" t="s">
        <v>214</v>
      </c>
      <c r="C19" s="74">
        <v>46202</v>
      </c>
      <c r="D19" s="74">
        <v>78221</v>
      </c>
      <c r="E19" s="74">
        <v>0</v>
      </c>
      <c r="F19" s="75">
        <v>63</v>
      </c>
    </row>
    <row r="20" spans="1:6" s="67" customFormat="1" ht="15" customHeight="1" hidden="1">
      <c r="A20" s="30" t="s">
        <v>225</v>
      </c>
      <c r="B20" s="93" t="s">
        <v>214</v>
      </c>
      <c r="C20" s="74">
        <v>46604</v>
      </c>
      <c r="D20" s="74">
        <v>144356</v>
      </c>
      <c r="E20" s="74">
        <v>0</v>
      </c>
      <c r="F20" s="75">
        <v>64</v>
      </c>
    </row>
    <row r="21" spans="1:6" s="67" customFormat="1" ht="15.75" customHeight="1">
      <c r="A21" s="30" t="s">
        <v>245</v>
      </c>
      <c r="B21" s="124" t="s">
        <v>214</v>
      </c>
      <c r="C21" s="125">
        <v>45678</v>
      </c>
      <c r="D21" s="125">
        <v>144129</v>
      </c>
      <c r="E21" s="125">
        <v>0</v>
      </c>
      <c r="F21" s="126">
        <v>61</v>
      </c>
    </row>
    <row r="22" spans="1:6" s="67" customFormat="1" ht="15.75" customHeight="1">
      <c r="A22" s="30" t="s">
        <v>246</v>
      </c>
      <c r="B22" s="124" t="s">
        <v>214</v>
      </c>
      <c r="C22" s="125">
        <v>45885</v>
      </c>
      <c r="D22" s="125">
        <v>144129</v>
      </c>
      <c r="E22" s="125">
        <v>0</v>
      </c>
      <c r="F22" s="126">
        <v>61</v>
      </c>
    </row>
    <row r="23" spans="1:6" s="67" customFormat="1" ht="15.75" customHeight="1">
      <c r="A23" s="30" t="s">
        <v>247</v>
      </c>
      <c r="B23" s="124" t="s">
        <v>214</v>
      </c>
      <c r="C23" s="125">
        <v>46634</v>
      </c>
      <c r="D23" s="125">
        <v>144649</v>
      </c>
      <c r="E23" s="125">
        <v>5</v>
      </c>
      <c r="F23" s="126">
        <v>61</v>
      </c>
    </row>
    <row r="24" spans="1:6" s="67" customFormat="1" ht="15.75" customHeight="1">
      <c r="A24" s="30" t="s">
        <v>248</v>
      </c>
      <c r="B24" s="124" t="s">
        <v>214</v>
      </c>
      <c r="C24" s="125">
        <v>47810</v>
      </c>
      <c r="D24" s="125">
        <v>147883</v>
      </c>
      <c r="E24" s="125">
        <v>5</v>
      </c>
      <c r="F24" s="126">
        <v>65</v>
      </c>
    </row>
    <row r="25" spans="1:6" s="67" customFormat="1" ht="15.75" customHeight="1">
      <c r="A25" s="30" t="s">
        <v>249</v>
      </c>
      <c r="B25" s="124" t="s">
        <v>214</v>
      </c>
      <c r="C25" s="125">
        <f>C27+C31+C44</f>
        <v>48150</v>
      </c>
      <c r="D25" s="125">
        <f>D27+D31+D44</f>
        <v>148842</v>
      </c>
      <c r="E25" s="125">
        <f>E27+E31+E44</f>
        <v>5</v>
      </c>
      <c r="F25" s="126">
        <f>F27+F31+F44</f>
        <v>67</v>
      </c>
    </row>
    <row r="26" spans="1:6" ht="15.75" customHeight="1">
      <c r="A26" s="30"/>
      <c r="B26" s="153"/>
      <c r="C26" s="130"/>
      <c r="D26" s="130"/>
      <c r="E26" s="130"/>
      <c r="F26" s="131"/>
    </row>
    <row r="27" spans="1:6" s="67" customFormat="1" ht="15" customHeight="1">
      <c r="A27" s="39" t="s">
        <v>196</v>
      </c>
      <c r="B27" s="147"/>
      <c r="C27" s="128">
        <f>SUM(C29)</f>
        <v>1880</v>
      </c>
      <c r="D27" s="128">
        <f>SUM(D29)</f>
        <v>0</v>
      </c>
      <c r="E27" s="128">
        <f>SUM(E29)</f>
        <v>0</v>
      </c>
      <c r="F27" s="126">
        <f>SUM(F29)</f>
        <v>0</v>
      </c>
    </row>
    <row r="28" spans="2:6" ht="15.75" customHeight="1">
      <c r="B28" s="154"/>
      <c r="C28" s="155"/>
      <c r="D28" s="154"/>
      <c r="E28" s="154"/>
      <c r="F28" s="156"/>
    </row>
    <row r="29" spans="1:6" s="67" customFormat="1" ht="15" customHeight="1">
      <c r="A29" s="44" t="s">
        <v>53</v>
      </c>
      <c r="B29" s="135">
        <v>45.5</v>
      </c>
      <c r="C29" s="157">
        <v>1880</v>
      </c>
      <c r="D29" s="157">
        <v>0</v>
      </c>
      <c r="E29" s="157">
        <v>0</v>
      </c>
      <c r="F29" s="158">
        <v>0</v>
      </c>
    </row>
    <row r="30" spans="1:6" ht="15.75" customHeight="1">
      <c r="A30" s="32"/>
      <c r="B30" s="153"/>
      <c r="C30" s="159"/>
      <c r="D30" s="159"/>
      <c r="E30" s="160"/>
      <c r="F30" s="161"/>
    </row>
    <row r="31" spans="1:13" s="67" customFormat="1" ht="15" customHeight="1">
      <c r="A31" s="72" t="s">
        <v>238</v>
      </c>
      <c r="B31" s="162"/>
      <c r="C31" s="125">
        <f>SUM(C33:C42)</f>
        <v>40872</v>
      </c>
      <c r="D31" s="125">
        <f>SUM(D33:D42)</f>
        <v>145792</v>
      </c>
      <c r="E31" s="125">
        <f>SUM(E33:E42)</f>
        <v>5</v>
      </c>
      <c r="F31" s="126">
        <f>SUM(F33:F42)</f>
        <v>44</v>
      </c>
      <c r="G31" s="69"/>
      <c r="H31" s="69"/>
      <c r="I31" s="69"/>
      <c r="J31" s="69"/>
      <c r="K31" s="69"/>
      <c r="L31" s="69"/>
      <c r="M31" s="69"/>
    </row>
    <row r="32" spans="1:13" s="67" customFormat="1" ht="15.75" customHeight="1">
      <c r="A32" s="44"/>
      <c r="B32" s="162"/>
      <c r="C32" s="138"/>
      <c r="D32" s="138"/>
      <c r="E32" s="138"/>
      <c r="F32" s="163"/>
      <c r="G32" s="69"/>
      <c r="H32" s="69"/>
      <c r="I32" s="69"/>
      <c r="J32" s="69"/>
      <c r="K32" s="69"/>
      <c r="L32" s="69"/>
      <c r="M32" s="69"/>
    </row>
    <row r="33" spans="1:6" s="67" customFormat="1" ht="15" customHeight="1">
      <c r="A33" s="44" t="s">
        <v>46</v>
      </c>
      <c r="B33" s="135">
        <v>30.73</v>
      </c>
      <c r="C33" s="164">
        <v>15374</v>
      </c>
      <c r="D33" s="164">
        <v>56890</v>
      </c>
      <c r="E33" s="164">
        <v>4</v>
      </c>
      <c r="F33" s="165">
        <v>12</v>
      </c>
    </row>
    <row r="34" spans="1:6" s="67" customFormat="1" ht="15" customHeight="1">
      <c r="A34" s="44" t="s">
        <v>47</v>
      </c>
      <c r="B34" s="135">
        <v>36.7</v>
      </c>
      <c r="C34" s="164">
        <v>12503</v>
      </c>
      <c r="D34" s="164">
        <v>21807</v>
      </c>
      <c r="E34" s="164">
        <v>1</v>
      </c>
      <c r="F34" s="165">
        <v>10</v>
      </c>
    </row>
    <row r="35" spans="1:6" ht="40.5" customHeight="1" hidden="1">
      <c r="A35" s="28" t="s">
        <v>235</v>
      </c>
      <c r="B35" s="166"/>
      <c r="C35" s="167"/>
      <c r="D35" s="167"/>
      <c r="E35" s="167"/>
      <c r="F35" s="167"/>
    </row>
    <row r="36" spans="1:6" ht="16.5" customHeight="1" hidden="1">
      <c r="A36" s="77" t="s">
        <v>27</v>
      </c>
      <c r="B36" s="168" t="s">
        <v>250</v>
      </c>
      <c r="C36" s="169" t="s">
        <v>251</v>
      </c>
      <c r="D36" s="170" t="s">
        <v>252</v>
      </c>
      <c r="E36" s="170" t="s">
        <v>253</v>
      </c>
      <c r="F36" s="170" t="s">
        <v>254</v>
      </c>
    </row>
    <row r="37" spans="1:6" ht="16.5" customHeight="1" hidden="1">
      <c r="A37" s="77" t="s">
        <v>104</v>
      </c>
      <c r="B37" s="169" t="s">
        <v>255</v>
      </c>
      <c r="C37" s="169" t="s">
        <v>256</v>
      </c>
      <c r="D37" s="170" t="s">
        <v>256</v>
      </c>
      <c r="E37" s="169" t="s">
        <v>257</v>
      </c>
      <c r="F37" s="170" t="s">
        <v>258</v>
      </c>
    </row>
    <row r="38" spans="1:6" s="67" customFormat="1" ht="15" customHeight="1">
      <c r="A38" s="44" t="s">
        <v>48</v>
      </c>
      <c r="B38" s="135">
        <v>24.17</v>
      </c>
      <c r="C38" s="164">
        <v>9652</v>
      </c>
      <c r="D38" s="164">
        <v>11936</v>
      </c>
      <c r="E38" s="164">
        <v>0</v>
      </c>
      <c r="F38" s="165">
        <v>18</v>
      </c>
    </row>
    <row r="39" spans="1:6" s="67" customFormat="1" ht="15" customHeight="1">
      <c r="A39" s="44" t="s">
        <v>49</v>
      </c>
      <c r="B39" s="135">
        <v>14.75</v>
      </c>
      <c r="C39" s="164">
        <v>0</v>
      </c>
      <c r="D39" s="164">
        <v>9672</v>
      </c>
      <c r="E39" s="164">
        <v>0</v>
      </c>
      <c r="F39" s="165">
        <v>1</v>
      </c>
    </row>
    <row r="40" spans="1:6" s="67" customFormat="1" ht="15" customHeight="1">
      <c r="A40" s="44" t="s">
        <v>50</v>
      </c>
      <c r="B40" s="135">
        <v>18.59</v>
      </c>
      <c r="C40" s="164">
        <v>0</v>
      </c>
      <c r="D40" s="164">
        <v>20568</v>
      </c>
      <c r="E40" s="164">
        <v>0</v>
      </c>
      <c r="F40" s="165">
        <v>1</v>
      </c>
    </row>
    <row r="41" spans="1:6" s="67" customFormat="1" ht="15" customHeight="1">
      <c r="A41" s="44" t="s">
        <v>51</v>
      </c>
      <c r="B41" s="135">
        <v>7.8</v>
      </c>
      <c r="C41" s="164">
        <v>0</v>
      </c>
      <c r="D41" s="164">
        <v>11927</v>
      </c>
      <c r="E41" s="164">
        <v>0</v>
      </c>
      <c r="F41" s="165">
        <v>1</v>
      </c>
    </row>
    <row r="42" spans="1:6" s="67" customFormat="1" ht="15" customHeight="1">
      <c r="A42" s="44" t="s">
        <v>197</v>
      </c>
      <c r="B42" s="135">
        <v>13.59</v>
      </c>
      <c r="C42" s="171">
        <v>3343</v>
      </c>
      <c r="D42" s="164">
        <v>12992</v>
      </c>
      <c r="E42" s="164">
        <v>0</v>
      </c>
      <c r="F42" s="165">
        <v>1</v>
      </c>
    </row>
    <row r="43" spans="1:6" s="67" customFormat="1" ht="15.75" customHeight="1">
      <c r="A43" s="47"/>
      <c r="B43" s="147"/>
      <c r="C43" s="147"/>
      <c r="D43" s="147"/>
      <c r="E43" s="147"/>
      <c r="F43" s="148"/>
    </row>
    <row r="44" spans="1:6" s="67" customFormat="1" ht="15" customHeight="1">
      <c r="A44" s="39" t="s">
        <v>198</v>
      </c>
      <c r="B44" s="127"/>
      <c r="C44" s="125">
        <f>SUM(C46)</f>
        <v>5398</v>
      </c>
      <c r="D44" s="125">
        <f>SUM(D46)</f>
        <v>3050</v>
      </c>
      <c r="E44" s="125">
        <f>SUM(E46)</f>
        <v>0</v>
      </c>
      <c r="F44" s="126">
        <f>SUM(F46)</f>
        <v>23</v>
      </c>
    </row>
    <row r="45" spans="1:6" s="67" customFormat="1" ht="15.75" customHeight="1">
      <c r="A45" s="44"/>
      <c r="B45" s="127"/>
      <c r="C45" s="138"/>
      <c r="D45" s="138"/>
      <c r="E45" s="138"/>
      <c r="F45" s="163"/>
    </row>
    <row r="46" spans="1:6" s="67" customFormat="1" ht="15" customHeight="1">
      <c r="A46" s="45" t="s">
        <v>29</v>
      </c>
      <c r="B46" s="172">
        <v>158.7</v>
      </c>
      <c r="C46" s="150">
        <v>5398</v>
      </c>
      <c r="D46" s="150">
        <v>3050</v>
      </c>
      <c r="E46" s="150">
        <v>0</v>
      </c>
      <c r="F46" s="173">
        <v>23</v>
      </c>
    </row>
    <row r="47" ht="15.75" customHeight="1">
      <c r="A47" s="246" t="s">
        <v>280</v>
      </c>
    </row>
    <row r="52" spans="1:6" ht="33" customHeight="1">
      <c r="A52" s="28" t="s">
        <v>239</v>
      </c>
      <c r="B52" s="13"/>
      <c r="C52" s="2"/>
      <c r="D52" s="3"/>
      <c r="E52" s="14"/>
      <c r="F52" s="14"/>
    </row>
    <row r="53" spans="1:6" ht="16.5">
      <c r="A53" s="29" t="s">
        <v>27</v>
      </c>
      <c r="B53" s="16" t="s">
        <v>103</v>
      </c>
      <c r="C53" s="17" t="s">
        <v>1</v>
      </c>
      <c r="D53" s="18" t="s">
        <v>185</v>
      </c>
      <c r="E53" s="18" t="s">
        <v>231</v>
      </c>
      <c r="F53" s="18" t="s">
        <v>186</v>
      </c>
    </row>
    <row r="54" spans="1:6" ht="16.5">
      <c r="A54" s="1" t="s">
        <v>104</v>
      </c>
      <c r="B54" s="12" t="s">
        <v>28</v>
      </c>
      <c r="C54" s="12" t="s">
        <v>4</v>
      </c>
      <c r="D54" s="20" t="s">
        <v>4</v>
      </c>
      <c r="E54" s="12" t="s">
        <v>187</v>
      </c>
      <c r="F54" s="20" t="s">
        <v>188</v>
      </c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7.75" customHeight="1">
      <c r="A1" s="244" t="s">
        <v>264</v>
      </c>
      <c r="B1" s="13"/>
      <c r="C1" s="2"/>
      <c r="D1" s="3"/>
      <c r="E1" s="14"/>
      <c r="F1" s="15"/>
    </row>
    <row r="2" spans="1:6" ht="16.5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hidden="1">
      <c r="A4" s="30" t="s">
        <v>137</v>
      </c>
      <c r="B4" s="21" t="s">
        <v>40</v>
      </c>
      <c r="C4" s="22">
        <v>193810</v>
      </c>
      <c r="D4" s="23">
        <v>41244</v>
      </c>
      <c r="E4" s="34">
        <v>0</v>
      </c>
      <c r="F4" s="35">
        <v>0</v>
      </c>
    </row>
    <row r="5" spans="1:6" ht="16.5" hidden="1">
      <c r="A5" s="30" t="s">
        <v>138</v>
      </c>
      <c r="B5" s="21" t="s">
        <v>40</v>
      </c>
      <c r="C5" s="24">
        <v>203444</v>
      </c>
      <c r="D5" s="25">
        <v>41699</v>
      </c>
      <c r="E5" s="24">
        <v>0</v>
      </c>
      <c r="F5" s="25">
        <v>0</v>
      </c>
    </row>
    <row r="6" spans="1:6" ht="16.5" hidden="1">
      <c r="A6" s="30" t="s">
        <v>139</v>
      </c>
      <c r="B6" s="21" t="s">
        <v>40</v>
      </c>
      <c r="C6" s="24">
        <v>213110</v>
      </c>
      <c r="D6" s="25">
        <v>42129</v>
      </c>
      <c r="E6" s="24">
        <v>0</v>
      </c>
      <c r="F6" s="25">
        <v>0</v>
      </c>
    </row>
    <row r="7" spans="1:6" ht="16.5" hidden="1">
      <c r="A7" s="30" t="s">
        <v>140</v>
      </c>
      <c r="B7" s="21" t="s">
        <v>40</v>
      </c>
      <c r="C7" s="24">
        <v>212690</v>
      </c>
      <c r="D7" s="25">
        <v>43896</v>
      </c>
      <c r="E7" s="24">
        <v>0</v>
      </c>
      <c r="F7" s="25">
        <v>0</v>
      </c>
    </row>
    <row r="8" spans="1:6" ht="16.5" hidden="1">
      <c r="A8" s="30" t="s">
        <v>122</v>
      </c>
      <c r="B8" s="21" t="s">
        <v>40</v>
      </c>
      <c r="C8" s="24">
        <v>220737</v>
      </c>
      <c r="D8" s="25">
        <v>47327</v>
      </c>
      <c r="E8" s="24">
        <v>0</v>
      </c>
      <c r="F8" s="25">
        <v>0</v>
      </c>
    </row>
    <row r="9" spans="1:6" ht="16.5" hidden="1">
      <c r="A9" s="30" t="s">
        <v>123</v>
      </c>
      <c r="B9" s="21" t="s">
        <v>40</v>
      </c>
      <c r="C9" s="26">
        <v>192416</v>
      </c>
      <c r="D9" s="27">
        <v>47881</v>
      </c>
      <c r="E9" s="27">
        <v>8</v>
      </c>
      <c r="F9" s="27">
        <v>927</v>
      </c>
    </row>
    <row r="10" spans="1:6" ht="16.5" hidden="1">
      <c r="A10" s="30" t="s">
        <v>124</v>
      </c>
      <c r="B10" s="21" t="s">
        <v>40</v>
      </c>
      <c r="C10" s="26">
        <v>159532</v>
      </c>
      <c r="D10" s="27">
        <v>46629</v>
      </c>
      <c r="E10" s="27">
        <v>8</v>
      </c>
      <c r="F10" s="27">
        <v>647</v>
      </c>
    </row>
    <row r="11" spans="1:6" ht="16.5" hidden="1">
      <c r="A11" s="30" t="s">
        <v>102</v>
      </c>
      <c r="B11" s="21" t="s">
        <v>40</v>
      </c>
      <c r="C11" s="26">
        <v>223703</v>
      </c>
      <c r="D11" s="27">
        <v>48420</v>
      </c>
      <c r="E11" s="27">
        <v>8</v>
      </c>
      <c r="F11" s="27">
        <v>1179</v>
      </c>
    </row>
    <row r="12" spans="1:6" ht="16.5" hidden="1">
      <c r="A12" s="30" t="s">
        <v>203</v>
      </c>
      <c r="B12" s="21" t="s">
        <v>40</v>
      </c>
      <c r="C12" s="26">
        <v>227594</v>
      </c>
      <c r="D12" s="27">
        <v>50954</v>
      </c>
      <c r="E12" s="27">
        <v>8</v>
      </c>
      <c r="F12" s="27">
        <v>1188</v>
      </c>
    </row>
    <row r="13" spans="1:6" s="67" customFormat="1" ht="16.5" hidden="1">
      <c r="A13" s="30" t="s">
        <v>204</v>
      </c>
      <c r="B13" s="93" t="s">
        <v>214</v>
      </c>
      <c r="C13" s="74">
        <v>248592</v>
      </c>
      <c r="D13" s="75">
        <v>57030</v>
      </c>
      <c r="E13" s="75">
        <v>11</v>
      </c>
      <c r="F13" s="75">
        <v>1308</v>
      </c>
    </row>
    <row r="14" spans="1:6" s="67" customFormat="1" ht="16.5" hidden="1">
      <c r="A14" s="30" t="s">
        <v>205</v>
      </c>
      <c r="B14" s="93" t="s">
        <v>214</v>
      </c>
      <c r="C14" s="74">
        <v>257859</v>
      </c>
      <c r="D14" s="75">
        <v>57634</v>
      </c>
      <c r="E14" s="75">
        <v>11</v>
      </c>
      <c r="F14" s="75">
        <v>1333</v>
      </c>
    </row>
    <row r="15" spans="1:6" s="67" customFormat="1" ht="16.5" hidden="1">
      <c r="A15" s="30" t="s">
        <v>208</v>
      </c>
      <c r="B15" s="93" t="s">
        <v>214</v>
      </c>
      <c r="C15" s="74">
        <v>258159</v>
      </c>
      <c r="D15" s="74">
        <v>58314</v>
      </c>
      <c r="E15" s="74">
        <v>11</v>
      </c>
      <c r="F15" s="75">
        <v>1333</v>
      </c>
    </row>
    <row r="16" spans="1:6" s="67" customFormat="1" ht="13.5" customHeight="1" hidden="1">
      <c r="A16" s="85" t="s">
        <v>211</v>
      </c>
      <c r="B16" s="93" t="s">
        <v>214</v>
      </c>
      <c r="C16" s="74">
        <v>272222</v>
      </c>
      <c r="D16" s="74">
        <v>58540</v>
      </c>
      <c r="E16" s="74">
        <v>11</v>
      </c>
      <c r="F16" s="75">
        <v>1347</v>
      </c>
    </row>
    <row r="17" spans="1:6" s="67" customFormat="1" ht="13.5" customHeight="1" hidden="1">
      <c r="A17" s="85" t="s">
        <v>213</v>
      </c>
      <c r="B17" s="93" t="s">
        <v>214</v>
      </c>
      <c r="C17" s="74">
        <v>277954</v>
      </c>
      <c r="D17" s="74">
        <v>60787</v>
      </c>
      <c r="E17" s="74">
        <v>11</v>
      </c>
      <c r="F17" s="75">
        <v>1365</v>
      </c>
    </row>
    <row r="18" spans="1:6" s="67" customFormat="1" ht="13.5" customHeight="1" hidden="1">
      <c r="A18" s="85" t="s">
        <v>215</v>
      </c>
      <c r="B18" s="93" t="s">
        <v>214</v>
      </c>
      <c r="C18" s="74">
        <v>283909</v>
      </c>
      <c r="D18" s="74">
        <v>62043</v>
      </c>
      <c r="E18" s="74">
        <v>11</v>
      </c>
      <c r="F18" s="75">
        <v>1368</v>
      </c>
    </row>
    <row r="19" spans="1:6" s="67" customFormat="1" ht="13.5" customHeight="1" hidden="1">
      <c r="A19" s="85" t="s">
        <v>219</v>
      </c>
      <c r="B19" s="93" t="s">
        <v>214</v>
      </c>
      <c r="C19" s="74">
        <v>283909</v>
      </c>
      <c r="D19" s="74">
        <v>65426</v>
      </c>
      <c r="E19" s="74">
        <v>11</v>
      </c>
      <c r="F19" s="75">
        <v>1368</v>
      </c>
    </row>
    <row r="20" spans="1:6" s="67" customFormat="1" ht="13.5" customHeight="1" hidden="1">
      <c r="A20" s="85" t="s">
        <v>225</v>
      </c>
      <c r="B20" s="93" t="s">
        <v>214</v>
      </c>
      <c r="C20" s="74">
        <v>283909</v>
      </c>
      <c r="D20" s="74">
        <v>65845</v>
      </c>
      <c r="E20" s="74">
        <v>11</v>
      </c>
      <c r="F20" s="75">
        <v>1382</v>
      </c>
    </row>
    <row r="21" spans="1:6" s="67" customFormat="1" ht="15.75" customHeight="1">
      <c r="A21" s="30" t="s">
        <v>245</v>
      </c>
      <c r="B21" s="124" t="s">
        <v>214</v>
      </c>
      <c r="C21" s="125">
        <v>281870</v>
      </c>
      <c r="D21" s="125">
        <v>66650</v>
      </c>
      <c r="E21" s="125">
        <v>11</v>
      </c>
      <c r="F21" s="126">
        <v>1368</v>
      </c>
    </row>
    <row r="22" spans="1:6" s="67" customFormat="1" ht="15.75" customHeight="1">
      <c r="A22" s="30" t="s">
        <v>246</v>
      </c>
      <c r="B22" s="124" t="s">
        <v>214</v>
      </c>
      <c r="C22" s="125">
        <v>285048</v>
      </c>
      <c r="D22" s="125">
        <v>67200</v>
      </c>
      <c r="E22" s="125">
        <v>11</v>
      </c>
      <c r="F22" s="126">
        <v>1396</v>
      </c>
    </row>
    <row r="23" spans="1:6" s="67" customFormat="1" ht="15.75" customHeight="1">
      <c r="A23" s="30" t="s">
        <v>247</v>
      </c>
      <c r="B23" s="124" t="s">
        <v>214</v>
      </c>
      <c r="C23" s="125">
        <v>262556</v>
      </c>
      <c r="D23" s="125">
        <v>37733</v>
      </c>
      <c r="E23" s="125">
        <v>11</v>
      </c>
      <c r="F23" s="126">
        <v>1290</v>
      </c>
    </row>
    <row r="24" spans="1:6" s="67" customFormat="1" ht="15.75" customHeight="1">
      <c r="A24" s="30" t="s">
        <v>248</v>
      </c>
      <c r="B24" s="124" t="s">
        <v>214</v>
      </c>
      <c r="C24" s="125">
        <v>263501</v>
      </c>
      <c r="D24" s="125">
        <v>37898</v>
      </c>
      <c r="E24" s="125">
        <v>11</v>
      </c>
      <c r="F24" s="126">
        <v>1304</v>
      </c>
    </row>
    <row r="25" spans="1:6" s="67" customFormat="1" ht="15.75" customHeight="1">
      <c r="A25" s="30" t="s">
        <v>249</v>
      </c>
      <c r="B25" s="124" t="s">
        <v>214</v>
      </c>
      <c r="C25" s="125">
        <f>C27+C33</f>
        <v>264541</v>
      </c>
      <c r="D25" s="125">
        <f>D27+D33</f>
        <v>39276</v>
      </c>
      <c r="E25" s="125">
        <f>E27+E33</f>
        <v>11</v>
      </c>
      <c r="F25" s="126">
        <f>F27+F33</f>
        <v>1316</v>
      </c>
    </row>
    <row r="26" spans="1:6" s="67" customFormat="1" ht="15.75" customHeight="1">
      <c r="A26" s="43"/>
      <c r="B26" s="147"/>
      <c r="C26" s="147"/>
      <c r="D26" s="148"/>
      <c r="E26" s="147"/>
      <c r="F26" s="148"/>
    </row>
    <row r="27" spans="1:6" s="67" customFormat="1" ht="15.75" customHeight="1">
      <c r="A27" s="39" t="s">
        <v>142</v>
      </c>
      <c r="B27" s="147"/>
      <c r="C27" s="128">
        <f>SUM(C29:C31)</f>
        <v>247627</v>
      </c>
      <c r="D27" s="128">
        <f>SUM(D29:D31)</f>
        <v>37254</v>
      </c>
      <c r="E27" s="128">
        <f>SUM(E29:E31)</f>
        <v>11</v>
      </c>
      <c r="F27" s="126">
        <f>SUM(F29:F31)</f>
        <v>1301</v>
      </c>
    </row>
    <row r="28" spans="1:6" s="67" customFormat="1" ht="15.75" customHeight="1">
      <c r="A28" s="44"/>
      <c r="B28" s="162"/>
      <c r="C28" s="174"/>
      <c r="D28" s="174"/>
      <c r="E28" s="174"/>
      <c r="F28" s="175"/>
    </row>
    <row r="29" spans="1:6" s="67" customFormat="1" ht="15.75" customHeight="1">
      <c r="A29" s="44" t="s">
        <v>56</v>
      </c>
      <c r="B29" s="135">
        <v>95.8</v>
      </c>
      <c r="C29" s="176">
        <v>39297</v>
      </c>
      <c r="D29" s="176">
        <v>2503</v>
      </c>
      <c r="E29" s="176">
        <f>0</f>
        <v>0</v>
      </c>
      <c r="F29" s="177">
        <v>335</v>
      </c>
    </row>
    <row r="30" spans="1:6" s="67" customFormat="1" ht="15.75" customHeight="1">
      <c r="A30" s="44" t="s">
        <v>60</v>
      </c>
      <c r="B30" s="135">
        <v>124.2</v>
      </c>
      <c r="C30" s="176">
        <v>38923</v>
      </c>
      <c r="D30" s="176">
        <v>9473</v>
      </c>
      <c r="E30" s="176">
        <v>8</v>
      </c>
      <c r="F30" s="177">
        <v>215</v>
      </c>
    </row>
    <row r="31" spans="1:6" ht="15.75" customHeight="1">
      <c r="A31" s="46" t="s">
        <v>61</v>
      </c>
      <c r="B31" s="178">
        <v>119.1</v>
      </c>
      <c r="C31" s="179">
        <v>169407</v>
      </c>
      <c r="D31" s="179">
        <v>25278</v>
      </c>
      <c r="E31" s="179">
        <v>3</v>
      </c>
      <c r="F31" s="180">
        <v>751</v>
      </c>
    </row>
    <row r="32" spans="1:6" ht="15.75" customHeight="1">
      <c r="A32" s="46"/>
      <c r="B32" s="181"/>
      <c r="C32" s="132"/>
      <c r="D32" s="132"/>
      <c r="E32" s="132"/>
      <c r="F32" s="182"/>
    </row>
    <row r="33" spans="1:6" ht="15.75" customHeight="1">
      <c r="A33" s="72" t="s">
        <v>238</v>
      </c>
      <c r="B33" s="129"/>
      <c r="C33" s="130">
        <f>SUM(C35)</f>
        <v>16914</v>
      </c>
      <c r="D33" s="130">
        <f>SUM(D35)</f>
        <v>2022</v>
      </c>
      <c r="E33" s="130">
        <f>SUM(E35)</f>
        <v>0</v>
      </c>
      <c r="F33" s="131">
        <f>SUM(F35)</f>
        <v>15</v>
      </c>
    </row>
    <row r="34" spans="1:6" ht="15.75" customHeight="1">
      <c r="A34" s="46"/>
      <c r="B34" s="181"/>
      <c r="C34" s="132"/>
      <c r="D34" s="132"/>
      <c r="E34" s="132"/>
      <c r="F34" s="182"/>
    </row>
    <row r="35" spans="1:6" ht="15.75" customHeight="1">
      <c r="A35" s="42" t="s">
        <v>109</v>
      </c>
      <c r="B35" s="183">
        <v>9.5</v>
      </c>
      <c r="C35" s="184">
        <v>16914</v>
      </c>
      <c r="D35" s="184">
        <v>2022</v>
      </c>
      <c r="E35" s="184">
        <v>0</v>
      </c>
      <c r="F35" s="185">
        <v>15</v>
      </c>
    </row>
    <row r="36" ht="15.75" customHeight="1">
      <c r="A36" s="246" t="s">
        <v>280</v>
      </c>
    </row>
  </sheetData>
  <sheetProtection/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40.5" customHeight="1">
      <c r="A1" s="244" t="s">
        <v>265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hidden="1">
      <c r="A4" s="30" t="s">
        <v>137</v>
      </c>
      <c r="B4" s="21" t="s">
        <v>40</v>
      </c>
      <c r="C4" s="22">
        <v>192201</v>
      </c>
      <c r="D4" s="23">
        <v>71486</v>
      </c>
      <c r="E4" s="34">
        <v>0</v>
      </c>
      <c r="F4" s="35">
        <v>0</v>
      </c>
    </row>
    <row r="5" spans="1:6" ht="16.5" hidden="1">
      <c r="A5" s="30" t="s">
        <v>138</v>
      </c>
      <c r="B5" s="21" t="s">
        <v>40</v>
      </c>
      <c r="C5" s="24">
        <v>214271</v>
      </c>
      <c r="D5" s="25">
        <v>68309</v>
      </c>
      <c r="E5" s="24">
        <v>0</v>
      </c>
      <c r="F5" s="25">
        <v>0</v>
      </c>
    </row>
    <row r="6" spans="1:6" ht="16.5" hidden="1">
      <c r="A6" s="30" t="s">
        <v>139</v>
      </c>
      <c r="B6" s="21" t="s">
        <v>40</v>
      </c>
      <c r="C6" s="24">
        <v>215447</v>
      </c>
      <c r="D6" s="25">
        <v>70142</v>
      </c>
      <c r="E6" s="24">
        <v>0</v>
      </c>
      <c r="F6" s="25">
        <v>0</v>
      </c>
    </row>
    <row r="7" spans="1:6" ht="16.5" hidden="1">
      <c r="A7" s="30" t="s">
        <v>140</v>
      </c>
      <c r="B7" s="21" t="s">
        <v>40</v>
      </c>
      <c r="C7" s="24">
        <v>217101</v>
      </c>
      <c r="D7" s="25">
        <v>71550</v>
      </c>
      <c r="E7" s="24">
        <v>0</v>
      </c>
      <c r="F7" s="25">
        <v>0</v>
      </c>
    </row>
    <row r="8" spans="1:6" ht="16.5" hidden="1">
      <c r="A8" s="30" t="s">
        <v>122</v>
      </c>
      <c r="B8" s="21" t="s">
        <v>40</v>
      </c>
      <c r="C8" s="24">
        <v>219563</v>
      </c>
      <c r="D8" s="25">
        <v>73643</v>
      </c>
      <c r="E8" s="24">
        <v>0</v>
      </c>
      <c r="F8" s="25">
        <v>0</v>
      </c>
    </row>
    <row r="9" spans="1:6" ht="16.5" hidden="1">
      <c r="A9" s="30" t="s">
        <v>123</v>
      </c>
      <c r="B9" s="21" t="s">
        <v>40</v>
      </c>
      <c r="C9" s="26">
        <v>210051</v>
      </c>
      <c r="D9" s="26">
        <v>65392</v>
      </c>
      <c r="E9" s="27">
        <v>116</v>
      </c>
      <c r="F9" s="27">
        <v>784</v>
      </c>
    </row>
    <row r="10" spans="1:6" ht="16.5" hidden="1">
      <c r="A10" s="30" t="s">
        <v>124</v>
      </c>
      <c r="B10" s="21" t="s">
        <v>40</v>
      </c>
      <c r="C10" s="26"/>
      <c r="D10" s="26"/>
      <c r="E10" s="27"/>
      <c r="F10" s="27"/>
    </row>
    <row r="11" spans="1:6" ht="16.5" hidden="1">
      <c r="A11" s="30" t="s">
        <v>102</v>
      </c>
      <c r="B11" s="21" t="s">
        <v>40</v>
      </c>
      <c r="C11" s="26">
        <v>210299</v>
      </c>
      <c r="D11" s="26">
        <v>59291</v>
      </c>
      <c r="E11" s="27">
        <v>118</v>
      </c>
      <c r="F11" s="27">
        <v>523</v>
      </c>
    </row>
    <row r="12" spans="1:6" ht="16.5" hidden="1">
      <c r="A12" s="30" t="s">
        <v>203</v>
      </c>
      <c r="B12" s="21" t="s">
        <v>40</v>
      </c>
      <c r="C12" s="26">
        <v>214935</v>
      </c>
      <c r="D12" s="26">
        <v>60850</v>
      </c>
      <c r="E12" s="27">
        <v>118</v>
      </c>
      <c r="F12" s="27">
        <v>524</v>
      </c>
    </row>
    <row r="13" spans="1:6" s="67" customFormat="1" ht="16.5" hidden="1">
      <c r="A13" s="30" t="s">
        <v>204</v>
      </c>
      <c r="B13" s="93" t="s">
        <v>214</v>
      </c>
      <c r="C13" s="74">
        <v>230447</v>
      </c>
      <c r="D13" s="74">
        <v>64585</v>
      </c>
      <c r="E13" s="75">
        <v>125</v>
      </c>
      <c r="F13" s="75">
        <v>563</v>
      </c>
    </row>
    <row r="14" spans="1:6" s="67" customFormat="1" ht="16.5" hidden="1">
      <c r="A14" s="30" t="s">
        <v>205</v>
      </c>
      <c r="B14" s="93" t="s">
        <v>214</v>
      </c>
      <c r="C14" s="74">
        <v>232197</v>
      </c>
      <c r="D14" s="74">
        <v>66160</v>
      </c>
      <c r="E14" s="75">
        <v>125</v>
      </c>
      <c r="F14" s="75">
        <v>564</v>
      </c>
    </row>
    <row r="15" spans="1:6" s="67" customFormat="1" ht="16.5" hidden="1">
      <c r="A15" s="30" t="s">
        <v>208</v>
      </c>
      <c r="B15" s="93" t="s">
        <v>214</v>
      </c>
      <c r="C15" s="74">
        <v>232197</v>
      </c>
      <c r="D15" s="74">
        <v>66795</v>
      </c>
      <c r="E15" s="74">
        <v>125</v>
      </c>
      <c r="F15" s="75">
        <v>564</v>
      </c>
    </row>
    <row r="16" spans="1:6" s="67" customFormat="1" ht="14.25" customHeight="1" hidden="1">
      <c r="A16" s="30" t="s">
        <v>211</v>
      </c>
      <c r="B16" s="93" t="s">
        <v>214</v>
      </c>
      <c r="C16" s="74">
        <v>236455</v>
      </c>
      <c r="D16" s="74">
        <v>76007</v>
      </c>
      <c r="E16" s="74">
        <v>135</v>
      </c>
      <c r="F16" s="75">
        <v>564</v>
      </c>
    </row>
    <row r="17" spans="1:6" s="67" customFormat="1" ht="14.25" customHeight="1" hidden="1">
      <c r="A17" s="30" t="s">
        <v>213</v>
      </c>
      <c r="B17" s="93" t="s">
        <v>214</v>
      </c>
      <c r="C17" s="74">
        <v>238755</v>
      </c>
      <c r="D17" s="74">
        <v>77414</v>
      </c>
      <c r="E17" s="74">
        <v>135</v>
      </c>
      <c r="F17" s="75">
        <v>564</v>
      </c>
    </row>
    <row r="18" spans="1:6" s="67" customFormat="1" ht="14.25" customHeight="1" hidden="1">
      <c r="A18" s="30" t="s">
        <v>215</v>
      </c>
      <c r="B18" s="93" t="s">
        <v>214</v>
      </c>
      <c r="C18" s="74">
        <v>241864</v>
      </c>
      <c r="D18" s="74">
        <v>79323</v>
      </c>
      <c r="E18" s="74">
        <v>148</v>
      </c>
      <c r="F18" s="75">
        <v>577</v>
      </c>
    </row>
    <row r="19" spans="1:6" s="67" customFormat="1" ht="14.25" customHeight="1" hidden="1">
      <c r="A19" s="30" t="s">
        <v>219</v>
      </c>
      <c r="B19" s="93" t="s">
        <v>214</v>
      </c>
      <c r="C19" s="74">
        <v>243020</v>
      </c>
      <c r="D19" s="74">
        <v>90326</v>
      </c>
      <c r="E19" s="74">
        <v>148</v>
      </c>
      <c r="F19" s="75">
        <v>581</v>
      </c>
    </row>
    <row r="20" spans="1:6" s="67" customFormat="1" ht="14.25" customHeight="1" hidden="1">
      <c r="A20" s="30" t="s">
        <v>225</v>
      </c>
      <c r="B20" s="93" t="s">
        <v>214</v>
      </c>
      <c r="C20" s="74">
        <v>245597</v>
      </c>
      <c r="D20" s="74">
        <v>105704</v>
      </c>
      <c r="E20" s="74">
        <v>154</v>
      </c>
      <c r="F20" s="75">
        <v>583</v>
      </c>
    </row>
    <row r="21" spans="1:6" s="67" customFormat="1" ht="14.25" customHeight="1">
      <c r="A21" s="30" t="s">
        <v>245</v>
      </c>
      <c r="B21" s="124" t="s">
        <v>214</v>
      </c>
      <c r="C21" s="125">
        <v>256538</v>
      </c>
      <c r="D21" s="125">
        <v>110200</v>
      </c>
      <c r="E21" s="125">
        <v>159</v>
      </c>
      <c r="F21" s="126">
        <v>587</v>
      </c>
    </row>
    <row r="22" spans="1:6" s="67" customFormat="1" ht="14.25" customHeight="1">
      <c r="A22" s="30" t="s">
        <v>246</v>
      </c>
      <c r="B22" s="124" t="s">
        <v>214</v>
      </c>
      <c r="C22" s="125">
        <v>262693</v>
      </c>
      <c r="D22" s="125">
        <v>116137</v>
      </c>
      <c r="E22" s="125">
        <v>160</v>
      </c>
      <c r="F22" s="126">
        <v>587</v>
      </c>
    </row>
    <row r="23" spans="1:6" s="67" customFormat="1" ht="14.25" customHeight="1">
      <c r="A23" s="30" t="s">
        <v>247</v>
      </c>
      <c r="B23" s="124" t="s">
        <v>214</v>
      </c>
      <c r="C23" s="125">
        <v>248280</v>
      </c>
      <c r="D23" s="125">
        <v>90687</v>
      </c>
      <c r="E23" s="125">
        <v>160</v>
      </c>
      <c r="F23" s="126">
        <v>404</v>
      </c>
    </row>
    <row r="24" spans="1:6" s="67" customFormat="1" ht="14.25" customHeight="1">
      <c r="A24" s="30" t="s">
        <v>248</v>
      </c>
      <c r="B24" s="124" t="s">
        <v>214</v>
      </c>
      <c r="C24" s="125">
        <v>249500</v>
      </c>
      <c r="D24" s="125">
        <v>92463</v>
      </c>
      <c r="E24" s="125">
        <v>160</v>
      </c>
      <c r="F24" s="126">
        <v>404</v>
      </c>
    </row>
    <row r="25" spans="1:6" s="67" customFormat="1" ht="14.25" customHeight="1">
      <c r="A25" s="30" t="s">
        <v>249</v>
      </c>
      <c r="B25" s="124" t="s">
        <v>214</v>
      </c>
      <c r="C25" s="125">
        <f>C27</f>
        <v>250150</v>
      </c>
      <c r="D25" s="125">
        <f>D27</f>
        <v>93023</v>
      </c>
      <c r="E25" s="125">
        <f>E27</f>
        <v>160</v>
      </c>
      <c r="F25" s="126">
        <f>F27</f>
        <v>404</v>
      </c>
    </row>
    <row r="26" spans="1:6" s="67" customFormat="1" ht="5.25" customHeight="1">
      <c r="A26" s="30"/>
      <c r="B26" s="127"/>
      <c r="C26" s="128"/>
      <c r="D26" s="128"/>
      <c r="E26" s="128"/>
      <c r="F26" s="126"/>
    </row>
    <row r="27" spans="1:6" s="67" customFormat="1" ht="14.25" customHeight="1">
      <c r="A27" s="39" t="s">
        <v>142</v>
      </c>
      <c r="B27" s="147"/>
      <c r="C27" s="128">
        <f>SUM(C29:C33)</f>
        <v>250150</v>
      </c>
      <c r="D27" s="128">
        <f>SUM(D29:D33)</f>
        <v>93023</v>
      </c>
      <c r="E27" s="128">
        <f>SUM(E29:E33)</f>
        <v>160</v>
      </c>
      <c r="F27" s="126">
        <f>SUM(F29:F33)</f>
        <v>404</v>
      </c>
    </row>
    <row r="28" spans="1:6" s="67" customFormat="1" ht="5.25" customHeight="1">
      <c r="A28" s="48"/>
      <c r="B28" s="162"/>
      <c r="C28" s="174"/>
      <c r="D28" s="174"/>
      <c r="E28" s="174"/>
      <c r="F28" s="175"/>
    </row>
    <row r="29" spans="1:6" s="87" customFormat="1" ht="14.25" customHeight="1">
      <c r="A29" s="86" t="s">
        <v>65</v>
      </c>
      <c r="B29" s="186">
        <v>80.9</v>
      </c>
      <c r="C29" s="176">
        <v>34028</v>
      </c>
      <c r="D29" s="176">
        <v>1113</v>
      </c>
      <c r="E29" s="176">
        <f>17+2</f>
        <v>19</v>
      </c>
      <c r="F29" s="177">
        <v>129</v>
      </c>
    </row>
    <row r="30" spans="1:6" s="87" customFormat="1" ht="14.25" customHeight="1">
      <c r="A30" s="86" t="s">
        <v>66</v>
      </c>
      <c r="B30" s="186">
        <v>65</v>
      </c>
      <c r="C30" s="176">
        <v>68395</v>
      </c>
      <c r="D30" s="176">
        <v>1717</v>
      </c>
      <c r="E30" s="176">
        <v>55</v>
      </c>
      <c r="F30" s="177">
        <v>5</v>
      </c>
    </row>
    <row r="31" spans="1:6" s="67" customFormat="1" ht="14.25" customHeight="1">
      <c r="A31" s="46" t="s">
        <v>67</v>
      </c>
      <c r="B31" s="187">
        <v>138.5</v>
      </c>
      <c r="C31" s="176">
        <v>88990</v>
      </c>
      <c r="D31" s="176">
        <v>78580</v>
      </c>
      <c r="E31" s="176">
        <v>21</v>
      </c>
      <c r="F31" s="177">
        <v>195</v>
      </c>
    </row>
    <row r="32" spans="1:6" s="67" customFormat="1" ht="14.25" customHeight="1">
      <c r="A32" s="46" t="s">
        <v>68</v>
      </c>
      <c r="B32" s="187">
        <v>41.3</v>
      </c>
      <c r="C32" s="176">
        <v>48352</v>
      </c>
      <c r="D32" s="176">
        <v>7914</v>
      </c>
      <c r="E32" s="176">
        <v>59</v>
      </c>
      <c r="F32" s="177">
        <v>23</v>
      </c>
    </row>
    <row r="33" spans="1:6" s="67" customFormat="1" ht="14.25" customHeight="1">
      <c r="A33" s="42" t="s">
        <v>69</v>
      </c>
      <c r="B33" s="188">
        <v>61.2</v>
      </c>
      <c r="C33" s="150">
        <v>10385</v>
      </c>
      <c r="D33" s="151">
        <v>3699</v>
      </c>
      <c r="E33" s="151">
        <f>6</f>
        <v>6</v>
      </c>
      <c r="F33" s="152">
        <v>52</v>
      </c>
    </row>
    <row r="34" ht="14.25" customHeight="1">
      <c r="A34" s="246" t="s">
        <v>280</v>
      </c>
    </row>
  </sheetData>
  <sheetProtection/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5" width="21.125" style="4" customWidth="1"/>
    <col min="6" max="6" width="21.125" style="9" customWidth="1"/>
    <col min="7" max="16384" width="9.00390625" style="4" customWidth="1"/>
  </cols>
  <sheetData>
    <row r="1" spans="1:6" ht="57.75" customHeight="1">
      <c r="A1" s="244" t="s">
        <v>266</v>
      </c>
      <c r="B1" s="13"/>
      <c r="C1" s="2"/>
      <c r="D1" s="3"/>
      <c r="E1" s="14"/>
      <c r="F1" s="15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50028</v>
      </c>
      <c r="D4" s="23">
        <v>59968</v>
      </c>
      <c r="E4" s="34">
        <v>0</v>
      </c>
      <c r="F4" s="35">
        <v>0</v>
      </c>
    </row>
    <row r="5" spans="1:6" ht="16.5" customHeight="1" hidden="1">
      <c r="A5" s="30" t="s">
        <v>138</v>
      </c>
      <c r="B5" s="21" t="s">
        <v>40</v>
      </c>
      <c r="C5" s="24">
        <v>50028</v>
      </c>
      <c r="D5" s="25">
        <v>61687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4">
        <v>53118</v>
      </c>
      <c r="D6" s="25">
        <v>62572</v>
      </c>
      <c r="E6" s="24">
        <v>0</v>
      </c>
      <c r="F6" s="25">
        <v>0</v>
      </c>
    </row>
    <row r="7" spans="1:6" ht="16.5" customHeight="1" hidden="1">
      <c r="A7" s="30" t="s">
        <v>140</v>
      </c>
      <c r="B7" s="21" t="s">
        <v>40</v>
      </c>
      <c r="C7" s="24">
        <v>54964</v>
      </c>
      <c r="D7" s="25">
        <v>64143</v>
      </c>
      <c r="E7" s="24">
        <v>0</v>
      </c>
      <c r="F7" s="25">
        <v>0</v>
      </c>
    </row>
    <row r="8" spans="1:6" ht="14.25" customHeight="1" hidden="1">
      <c r="A8" s="30" t="s">
        <v>122</v>
      </c>
      <c r="B8" s="21" t="s">
        <v>40</v>
      </c>
      <c r="C8" s="24">
        <v>54534</v>
      </c>
      <c r="D8" s="25">
        <v>64895</v>
      </c>
      <c r="E8" s="24">
        <v>0</v>
      </c>
      <c r="F8" s="25">
        <v>0</v>
      </c>
    </row>
    <row r="9" spans="1:6" ht="16.5" hidden="1">
      <c r="A9" s="30" t="s">
        <v>123</v>
      </c>
      <c r="B9" s="21" t="s">
        <v>40</v>
      </c>
      <c r="C9" s="26">
        <v>81671</v>
      </c>
      <c r="D9" s="27">
        <v>80915</v>
      </c>
      <c r="E9" s="27">
        <v>8</v>
      </c>
      <c r="F9" s="27">
        <v>437</v>
      </c>
    </row>
    <row r="10" spans="1:6" ht="16.5" hidden="1">
      <c r="A10" s="30" t="s">
        <v>124</v>
      </c>
      <c r="B10" s="21" t="s">
        <v>40</v>
      </c>
      <c r="C10" s="26">
        <v>107608</v>
      </c>
      <c r="D10" s="27">
        <v>94173</v>
      </c>
      <c r="E10" s="27">
        <v>13</v>
      </c>
      <c r="F10" s="27">
        <v>900</v>
      </c>
    </row>
    <row r="11" spans="1:6" ht="16.5" hidden="1">
      <c r="A11" s="30" t="s">
        <v>102</v>
      </c>
      <c r="B11" s="21" t="s">
        <v>40</v>
      </c>
      <c r="C11" s="26">
        <v>92335</v>
      </c>
      <c r="D11" s="27">
        <v>68864</v>
      </c>
      <c r="E11" s="27">
        <v>9</v>
      </c>
      <c r="F11" s="27">
        <v>493</v>
      </c>
    </row>
    <row r="12" spans="1:6" ht="16.5" hidden="1">
      <c r="A12" s="30" t="s">
        <v>203</v>
      </c>
      <c r="B12" s="21" t="s">
        <v>40</v>
      </c>
      <c r="C12" s="26">
        <v>93737</v>
      </c>
      <c r="D12" s="27">
        <v>72007</v>
      </c>
      <c r="E12" s="27">
        <v>9</v>
      </c>
      <c r="F12" s="27">
        <v>495</v>
      </c>
    </row>
    <row r="13" spans="1:6" s="67" customFormat="1" ht="16.5" hidden="1">
      <c r="A13" s="30" t="s">
        <v>204</v>
      </c>
      <c r="B13" s="93" t="s">
        <v>214</v>
      </c>
      <c r="C13" s="74">
        <v>96667</v>
      </c>
      <c r="D13" s="75">
        <v>82343</v>
      </c>
      <c r="E13" s="75">
        <v>9</v>
      </c>
      <c r="F13" s="75">
        <v>504</v>
      </c>
    </row>
    <row r="14" spans="1:6" s="67" customFormat="1" ht="16.5" hidden="1">
      <c r="A14" s="30" t="s">
        <v>205</v>
      </c>
      <c r="B14" s="93" t="s">
        <v>214</v>
      </c>
      <c r="C14" s="74">
        <v>98645</v>
      </c>
      <c r="D14" s="75">
        <v>86050</v>
      </c>
      <c r="E14" s="75">
        <v>9</v>
      </c>
      <c r="F14" s="75">
        <v>505</v>
      </c>
    </row>
    <row r="15" spans="1:6" s="67" customFormat="1" ht="16.5" hidden="1">
      <c r="A15" s="30" t="s">
        <v>208</v>
      </c>
      <c r="B15" s="93" t="s">
        <v>214</v>
      </c>
      <c r="C15" s="74">
        <v>103082</v>
      </c>
      <c r="D15" s="74">
        <v>86050</v>
      </c>
      <c r="E15" s="74">
        <v>9</v>
      </c>
      <c r="F15" s="75">
        <v>506</v>
      </c>
    </row>
    <row r="16" spans="1:6" s="67" customFormat="1" ht="13.5" customHeight="1" hidden="1">
      <c r="A16" s="30" t="s">
        <v>211</v>
      </c>
      <c r="B16" s="93" t="s">
        <v>214</v>
      </c>
      <c r="C16" s="91">
        <v>103068</v>
      </c>
      <c r="D16" s="92">
        <v>87726</v>
      </c>
      <c r="E16" s="91">
        <v>9</v>
      </c>
      <c r="F16" s="92">
        <v>506</v>
      </c>
    </row>
    <row r="17" spans="1:6" s="67" customFormat="1" ht="13.5" customHeight="1" hidden="1">
      <c r="A17" s="30" t="s">
        <v>213</v>
      </c>
      <c r="B17" s="93" t="s">
        <v>214</v>
      </c>
      <c r="C17" s="91">
        <v>103068</v>
      </c>
      <c r="D17" s="92">
        <v>89041</v>
      </c>
      <c r="E17" s="91">
        <v>9</v>
      </c>
      <c r="F17" s="92">
        <v>506</v>
      </c>
    </row>
    <row r="18" spans="1:6" s="67" customFormat="1" ht="13.5" customHeight="1" hidden="1">
      <c r="A18" s="30" t="s">
        <v>215</v>
      </c>
      <c r="B18" s="93" t="s">
        <v>214</v>
      </c>
      <c r="C18" s="91">
        <v>104268</v>
      </c>
      <c r="D18" s="92">
        <v>91243</v>
      </c>
      <c r="E18" s="91">
        <v>9</v>
      </c>
      <c r="F18" s="92">
        <v>506</v>
      </c>
    </row>
    <row r="19" spans="1:6" s="67" customFormat="1" ht="13.5" customHeight="1" hidden="1">
      <c r="A19" s="30" t="s">
        <v>219</v>
      </c>
      <c r="B19" s="93" t="s">
        <v>214</v>
      </c>
      <c r="C19" s="74">
        <v>106440</v>
      </c>
      <c r="D19" s="74">
        <v>94945</v>
      </c>
      <c r="E19" s="74">
        <v>9</v>
      </c>
      <c r="F19" s="75">
        <v>508</v>
      </c>
    </row>
    <row r="20" spans="1:6" s="67" customFormat="1" ht="13.5" customHeight="1" hidden="1">
      <c r="A20" s="30" t="s">
        <v>225</v>
      </c>
      <c r="B20" s="93" t="s">
        <v>214</v>
      </c>
      <c r="C20" s="74">
        <v>107295</v>
      </c>
      <c r="D20" s="74">
        <v>98784</v>
      </c>
      <c r="E20" s="74">
        <v>9</v>
      </c>
      <c r="F20" s="75">
        <v>508</v>
      </c>
    </row>
    <row r="21" spans="1:6" s="67" customFormat="1" ht="15.75" customHeight="1">
      <c r="A21" s="30" t="s">
        <v>245</v>
      </c>
      <c r="B21" s="124" t="s">
        <v>214</v>
      </c>
      <c r="C21" s="125">
        <v>111977</v>
      </c>
      <c r="D21" s="125">
        <v>113497</v>
      </c>
      <c r="E21" s="125">
        <v>9</v>
      </c>
      <c r="F21" s="126">
        <v>532</v>
      </c>
    </row>
    <row r="22" spans="1:6" s="67" customFormat="1" ht="15.75" customHeight="1">
      <c r="A22" s="30" t="s">
        <v>246</v>
      </c>
      <c r="B22" s="124" t="s">
        <v>214</v>
      </c>
      <c r="C22" s="125">
        <v>114753</v>
      </c>
      <c r="D22" s="125">
        <v>99290</v>
      </c>
      <c r="E22" s="125">
        <v>8</v>
      </c>
      <c r="F22" s="126">
        <v>505</v>
      </c>
    </row>
    <row r="23" spans="1:6" s="67" customFormat="1" ht="15.75" customHeight="1">
      <c r="A23" s="30" t="s">
        <v>247</v>
      </c>
      <c r="B23" s="124" t="s">
        <v>214</v>
      </c>
      <c r="C23" s="125">
        <v>116390</v>
      </c>
      <c r="D23" s="125">
        <v>102022</v>
      </c>
      <c r="E23" s="125">
        <v>9</v>
      </c>
      <c r="F23" s="126">
        <v>506</v>
      </c>
    </row>
    <row r="24" spans="1:6" s="67" customFormat="1" ht="15.75" customHeight="1">
      <c r="A24" s="30" t="s">
        <v>248</v>
      </c>
      <c r="B24" s="124" t="s">
        <v>214</v>
      </c>
      <c r="C24" s="125">
        <v>116390</v>
      </c>
      <c r="D24" s="125">
        <v>105824</v>
      </c>
      <c r="E24" s="125">
        <v>9</v>
      </c>
      <c r="F24" s="126">
        <v>514</v>
      </c>
    </row>
    <row r="25" spans="1:6" s="67" customFormat="1" ht="15.75" customHeight="1">
      <c r="A25" s="30" t="s">
        <v>249</v>
      </c>
      <c r="B25" s="124" t="s">
        <v>214</v>
      </c>
      <c r="C25" s="125">
        <f>C27</f>
        <v>117440</v>
      </c>
      <c r="D25" s="125">
        <f>D27</f>
        <v>112316</v>
      </c>
      <c r="E25" s="125">
        <f>E27</f>
        <v>9</v>
      </c>
      <c r="F25" s="126">
        <f>F27</f>
        <v>516</v>
      </c>
    </row>
    <row r="26" spans="1:6" s="67" customFormat="1" ht="4.5" customHeight="1">
      <c r="A26" s="30"/>
      <c r="B26" s="127"/>
      <c r="C26" s="128"/>
      <c r="D26" s="128"/>
      <c r="E26" s="128"/>
      <c r="F26" s="126"/>
    </row>
    <row r="27" spans="1:6" s="67" customFormat="1" ht="15" customHeight="1">
      <c r="A27" s="39" t="s">
        <v>142</v>
      </c>
      <c r="B27" s="147"/>
      <c r="C27" s="128">
        <f>SUM(C29:C31)</f>
        <v>117440</v>
      </c>
      <c r="D27" s="128">
        <f>SUM(D29:D31)</f>
        <v>112316</v>
      </c>
      <c r="E27" s="128">
        <f>SUM(E29:E31)</f>
        <v>9</v>
      </c>
      <c r="F27" s="126">
        <f>SUM(F29:F31)</f>
        <v>516</v>
      </c>
    </row>
    <row r="28" spans="1:6" s="67" customFormat="1" ht="4.5" customHeight="1">
      <c r="A28" s="43"/>
      <c r="B28" s="147"/>
      <c r="C28" s="189"/>
      <c r="D28" s="189"/>
      <c r="E28" s="189"/>
      <c r="F28" s="190"/>
    </row>
    <row r="29" spans="1:6" s="67" customFormat="1" ht="15" customHeight="1">
      <c r="A29" s="44" t="s">
        <v>69</v>
      </c>
      <c r="B29" s="135">
        <v>61.2</v>
      </c>
      <c r="C29" s="176">
        <v>15161</v>
      </c>
      <c r="D29" s="176">
        <v>17215</v>
      </c>
      <c r="E29" s="176">
        <v>1</v>
      </c>
      <c r="F29" s="177">
        <v>65</v>
      </c>
    </row>
    <row r="30" spans="1:6" s="67" customFormat="1" ht="15" customHeight="1">
      <c r="A30" s="44" t="s">
        <v>71</v>
      </c>
      <c r="B30" s="135">
        <v>38</v>
      </c>
      <c r="C30" s="176">
        <v>26063</v>
      </c>
      <c r="D30" s="176">
        <v>10042</v>
      </c>
      <c r="E30" s="176">
        <v>4</v>
      </c>
      <c r="F30" s="177">
        <v>0</v>
      </c>
    </row>
    <row r="31" spans="1:6" ht="15" customHeight="1">
      <c r="A31" s="45" t="s">
        <v>70</v>
      </c>
      <c r="B31" s="191">
        <v>171</v>
      </c>
      <c r="C31" s="192">
        <v>76216</v>
      </c>
      <c r="D31" s="193">
        <v>85059</v>
      </c>
      <c r="E31" s="194">
        <v>4</v>
      </c>
      <c r="F31" s="195">
        <v>451</v>
      </c>
    </row>
    <row r="32" ht="15.75" customHeight="1">
      <c r="A32" s="246" t="s">
        <v>280</v>
      </c>
    </row>
  </sheetData>
  <sheetProtection/>
  <printOptions horizontalCentered="1"/>
  <pageMargins left="0.7874015748031497" right="0.7874015748031497" top="0.3937007874015748" bottom="0.9055118110236221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5" width="21.125" style="9" customWidth="1"/>
    <col min="6" max="6" width="21.125" style="4" customWidth="1"/>
    <col min="7" max="16384" width="9.00390625" style="4" customWidth="1"/>
  </cols>
  <sheetData>
    <row r="1" spans="1:6" ht="57.75" customHeight="1">
      <c r="A1" s="244" t="s">
        <v>285</v>
      </c>
      <c r="B1" s="13"/>
      <c r="C1" s="2"/>
      <c r="D1" s="3"/>
      <c r="E1" s="36"/>
      <c r="F1" s="37"/>
    </row>
    <row r="2" spans="1:6" ht="16.5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5" customHeight="1" hidden="1">
      <c r="A4" s="30" t="s">
        <v>137</v>
      </c>
      <c r="B4" s="21" t="s">
        <v>40</v>
      </c>
      <c r="C4" s="22">
        <v>233702</v>
      </c>
      <c r="D4" s="23">
        <v>14591</v>
      </c>
      <c r="E4" s="34">
        <v>0</v>
      </c>
      <c r="F4" s="35">
        <v>0</v>
      </c>
    </row>
    <row r="5" spans="1:6" ht="15" customHeight="1" hidden="1">
      <c r="A5" s="30" t="s">
        <v>138</v>
      </c>
      <c r="B5" s="21" t="s">
        <v>40</v>
      </c>
      <c r="C5" s="24">
        <v>251272</v>
      </c>
      <c r="D5" s="25">
        <v>16753</v>
      </c>
      <c r="E5" s="24">
        <v>0</v>
      </c>
      <c r="F5" s="25">
        <v>0</v>
      </c>
    </row>
    <row r="6" spans="1:6" ht="15" customHeight="1" hidden="1">
      <c r="A6" s="30" t="s">
        <v>139</v>
      </c>
      <c r="B6" s="21" t="s">
        <v>40</v>
      </c>
      <c r="C6" s="24">
        <v>251272</v>
      </c>
      <c r="D6" s="25">
        <v>16753</v>
      </c>
      <c r="E6" s="24">
        <v>0</v>
      </c>
      <c r="F6" s="25">
        <v>0</v>
      </c>
    </row>
    <row r="7" spans="1:6" ht="15" customHeight="1" hidden="1">
      <c r="A7" s="30" t="s">
        <v>140</v>
      </c>
      <c r="B7" s="21" t="s">
        <v>40</v>
      </c>
      <c r="C7" s="24">
        <v>252572</v>
      </c>
      <c r="D7" s="25">
        <v>17453</v>
      </c>
      <c r="E7" s="24">
        <v>0</v>
      </c>
      <c r="F7" s="25">
        <v>0</v>
      </c>
    </row>
    <row r="8" spans="1:6" ht="14.25" customHeight="1" hidden="1">
      <c r="A8" s="30" t="s">
        <v>122</v>
      </c>
      <c r="B8" s="21" t="s">
        <v>40</v>
      </c>
      <c r="C8" s="24">
        <v>252842</v>
      </c>
      <c r="D8" s="25">
        <v>17453</v>
      </c>
      <c r="E8" s="24">
        <v>0</v>
      </c>
      <c r="F8" s="25">
        <v>0</v>
      </c>
    </row>
    <row r="9" spans="1:6" ht="13.5" customHeight="1" hidden="1">
      <c r="A9" s="30" t="s">
        <v>123</v>
      </c>
      <c r="B9" s="21" t="s">
        <v>40</v>
      </c>
      <c r="C9" s="26">
        <v>258322</v>
      </c>
      <c r="D9" s="27">
        <v>18243</v>
      </c>
      <c r="E9" s="26">
        <v>52</v>
      </c>
      <c r="F9" s="27">
        <v>933</v>
      </c>
    </row>
    <row r="10" spans="1:6" ht="13.5" customHeight="1" hidden="1">
      <c r="A10" s="30" t="s">
        <v>124</v>
      </c>
      <c r="B10" s="21" t="s">
        <v>40</v>
      </c>
      <c r="C10" s="26">
        <v>260861</v>
      </c>
      <c r="D10" s="27">
        <v>17803</v>
      </c>
      <c r="E10" s="26">
        <v>52</v>
      </c>
      <c r="F10" s="27">
        <v>933</v>
      </c>
    </row>
    <row r="11" spans="1:6" ht="13.5" customHeight="1" hidden="1">
      <c r="A11" s="30" t="s">
        <v>102</v>
      </c>
      <c r="B11" s="21" t="s">
        <v>199</v>
      </c>
      <c r="C11" s="26">
        <v>235686</v>
      </c>
      <c r="D11" s="27">
        <v>9729</v>
      </c>
      <c r="E11" s="26">
        <v>52</v>
      </c>
      <c r="F11" s="27">
        <v>643</v>
      </c>
    </row>
    <row r="12" spans="1:6" ht="13.5" customHeight="1" hidden="1">
      <c r="A12" s="30" t="s">
        <v>203</v>
      </c>
      <c r="B12" s="21" t="s">
        <v>199</v>
      </c>
      <c r="C12" s="26">
        <v>230116</v>
      </c>
      <c r="D12" s="27">
        <v>8535</v>
      </c>
      <c r="E12" s="26">
        <v>52</v>
      </c>
      <c r="F12" s="27">
        <v>652</v>
      </c>
    </row>
    <row r="13" spans="1:6" s="67" customFormat="1" ht="15" customHeight="1" hidden="1">
      <c r="A13" s="30" t="s">
        <v>204</v>
      </c>
      <c r="B13" s="93" t="s">
        <v>214</v>
      </c>
      <c r="C13" s="74">
        <v>232030</v>
      </c>
      <c r="D13" s="75">
        <v>8800</v>
      </c>
      <c r="E13" s="74">
        <v>52</v>
      </c>
      <c r="F13" s="75">
        <v>662</v>
      </c>
    </row>
    <row r="14" spans="1:6" s="67" customFormat="1" ht="15.75" customHeight="1" hidden="1">
      <c r="A14" s="30" t="s">
        <v>205</v>
      </c>
      <c r="B14" s="93" t="s">
        <v>214</v>
      </c>
      <c r="C14" s="74">
        <v>232130</v>
      </c>
      <c r="D14" s="75">
        <v>8800</v>
      </c>
      <c r="E14" s="74">
        <v>52</v>
      </c>
      <c r="F14" s="75">
        <v>663</v>
      </c>
    </row>
    <row r="15" spans="1:6" s="67" customFormat="1" ht="15.75" customHeight="1" hidden="1">
      <c r="A15" s="30" t="s">
        <v>208</v>
      </c>
      <c r="B15" s="93" t="s">
        <v>214</v>
      </c>
      <c r="C15" s="74">
        <v>232130</v>
      </c>
      <c r="D15" s="74">
        <v>8800</v>
      </c>
      <c r="E15" s="74">
        <v>52</v>
      </c>
      <c r="F15" s="75">
        <v>664</v>
      </c>
    </row>
    <row r="16" spans="1:6" s="67" customFormat="1" ht="15.75" customHeight="1" hidden="1">
      <c r="A16" s="85" t="s">
        <v>211</v>
      </c>
      <c r="B16" s="93" t="s">
        <v>214</v>
      </c>
      <c r="C16" s="74">
        <v>233204</v>
      </c>
      <c r="D16" s="75">
        <v>9175</v>
      </c>
      <c r="E16" s="74">
        <v>52</v>
      </c>
      <c r="F16" s="75">
        <v>664</v>
      </c>
    </row>
    <row r="17" spans="1:6" s="67" customFormat="1" ht="15.75" customHeight="1" hidden="1">
      <c r="A17" s="85" t="s">
        <v>213</v>
      </c>
      <c r="B17" s="93" t="s">
        <v>214</v>
      </c>
      <c r="C17" s="74">
        <v>234179</v>
      </c>
      <c r="D17" s="75">
        <v>9175</v>
      </c>
      <c r="E17" s="74">
        <v>52</v>
      </c>
      <c r="F17" s="75">
        <v>664</v>
      </c>
    </row>
    <row r="18" spans="1:6" s="67" customFormat="1" ht="15.75" customHeight="1" hidden="1">
      <c r="A18" s="85" t="s">
        <v>215</v>
      </c>
      <c r="B18" s="93" t="s">
        <v>214</v>
      </c>
      <c r="C18" s="74">
        <v>236629</v>
      </c>
      <c r="D18" s="75">
        <v>10622</v>
      </c>
      <c r="E18" s="74">
        <v>52</v>
      </c>
      <c r="F18" s="75">
        <v>684</v>
      </c>
    </row>
    <row r="19" spans="1:6" s="67" customFormat="1" ht="15.75" customHeight="1" hidden="1">
      <c r="A19" s="85" t="s">
        <v>219</v>
      </c>
      <c r="B19" s="93" t="s">
        <v>214</v>
      </c>
      <c r="C19" s="74">
        <v>238162</v>
      </c>
      <c r="D19" s="74">
        <v>11362</v>
      </c>
      <c r="E19" s="74">
        <v>52</v>
      </c>
      <c r="F19" s="75">
        <v>711</v>
      </c>
    </row>
    <row r="20" spans="1:6" s="67" customFormat="1" ht="15.75" customHeight="1" hidden="1">
      <c r="A20" s="85" t="s">
        <v>225</v>
      </c>
      <c r="B20" s="93" t="s">
        <v>214</v>
      </c>
      <c r="C20" s="74">
        <v>242256</v>
      </c>
      <c r="D20" s="74">
        <v>11362</v>
      </c>
      <c r="E20" s="74">
        <v>52</v>
      </c>
      <c r="F20" s="75">
        <v>716</v>
      </c>
    </row>
    <row r="21" spans="1:6" s="67" customFormat="1" ht="15.75" customHeight="1">
      <c r="A21" s="30" t="s">
        <v>245</v>
      </c>
      <c r="B21" s="124" t="s">
        <v>214</v>
      </c>
      <c r="C21" s="125">
        <v>244637</v>
      </c>
      <c r="D21" s="125">
        <v>12062</v>
      </c>
      <c r="E21" s="125">
        <v>52</v>
      </c>
      <c r="F21" s="126">
        <v>698</v>
      </c>
    </row>
    <row r="22" spans="1:6" s="67" customFormat="1" ht="15.75" customHeight="1">
      <c r="A22" s="30" t="s">
        <v>246</v>
      </c>
      <c r="B22" s="124" t="s">
        <v>214</v>
      </c>
      <c r="C22" s="125">
        <v>228167</v>
      </c>
      <c r="D22" s="125">
        <v>11262</v>
      </c>
      <c r="E22" s="125">
        <v>43</v>
      </c>
      <c r="F22" s="126">
        <v>693</v>
      </c>
    </row>
    <row r="23" spans="1:6" s="67" customFormat="1" ht="15.75" customHeight="1">
      <c r="A23" s="30" t="s">
        <v>247</v>
      </c>
      <c r="B23" s="124" t="s">
        <v>214</v>
      </c>
      <c r="C23" s="125">
        <v>228969</v>
      </c>
      <c r="D23" s="125">
        <v>11262</v>
      </c>
      <c r="E23" s="125">
        <v>43</v>
      </c>
      <c r="F23" s="126">
        <v>683</v>
      </c>
    </row>
    <row r="24" spans="1:6" s="67" customFormat="1" ht="15.75" customHeight="1">
      <c r="A24" s="30" t="s">
        <v>248</v>
      </c>
      <c r="B24" s="124" t="s">
        <v>214</v>
      </c>
      <c r="C24" s="125">
        <v>229468</v>
      </c>
      <c r="D24" s="125">
        <v>11262</v>
      </c>
      <c r="E24" s="125">
        <v>44</v>
      </c>
      <c r="F24" s="126">
        <v>697</v>
      </c>
    </row>
    <row r="25" spans="1:6" s="67" customFormat="1" ht="15.75" customHeight="1">
      <c r="A25" s="30" t="s">
        <v>249</v>
      </c>
      <c r="B25" s="124" t="s">
        <v>214</v>
      </c>
      <c r="C25" s="125">
        <f>C27+C32+C41</f>
        <v>229468</v>
      </c>
      <c r="D25" s="125">
        <f>D27+D32+D41</f>
        <v>12452</v>
      </c>
      <c r="E25" s="125">
        <f>E27+E32+E41</f>
        <v>44</v>
      </c>
      <c r="F25" s="126">
        <f>F27+F32+F41</f>
        <v>695</v>
      </c>
    </row>
    <row r="26" spans="1:6" s="67" customFormat="1" ht="11.25" customHeight="1">
      <c r="A26" s="43"/>
      <c r="B26" s="147"/>
      <c r="C26" s="147"/>
      <c r="D26" s="148"/>
      <c r="E26" s="147"/>
      <c r="F26" s="148"/>
    </row>
    <row r="27" spans="1:6" s="67" customFormat="1" ht="15.75" customHeight="1">
      <c r="A27" s="39" t="s">
        <v>142</v>
      </c>
      <c r="B27" s="147"/>
      <c r="C27" s="128">
        <f>SUM(C29:C30)</f>
        <v>161519</v>
      </c>
      <c r="D27" s="128">
        <f>SUM(D29:D30)</f>
        <v>9271</v>
      </c>
      <c r="E27" s="128">
        <f>SUM(E29:E30)</f>
        <v>44</v>
      </c>
      <c r="F27" s="126">
        <f>SUM(F29:F30)</f>
        <v>686</v>
      </c>
    </row>
    <row r="28" spans="1:6" s="67" customFormat="1" ht="9.75" customHeight="1">
      <c r="A28" s="43"/>
      <c r="B28" s="147"/>
      <c r="C28" s="189"/>
      <c r="D28" s="189"/>
      <c r="E28" s="189"/>
      <c r="F28" s="148"/>
    </row>
    <row r="29" spans="1:6" s="67" customFormat="1" ht="15.75" customHeight="1">
      <c r="A29" s="44" t="s">
        <v>41</v>
      </c>
      <c r="B29" s="135">
        <v>73</v>
      </c>
      <c r="C29" s="157">
        <v>158834</v>
      </c>
      <c r="D29" s="176">
        <v>8896</v>
      </c>
      <c r="E29" s="176">
        <v>44</v>
      </c>
      <c r="F29" s="158">
        <v>685</v>
      </c>
    </row>
    <row r="30" spans="1:6" s="67" customFormat="1" ht="15.75" customHeight="1">
      <c r="A30" s="44" t="s">
        <v>107</v>
      </c>
      <c r="B30" s="135">
        <v>48.2</v>
      </c>
      <c r="C30" s="157">
        <v>2685</v>
      </c>
      <c r="D30" s="157">
        <v>375</v>
      </c>
      <c r="E30" s="157">
        <v>0</v>
      </c>
      <c r="F30" s="158">
        <v>1</v>
      </c>
    </row>
    <row r="31" spans="1:6" ht="7.5" customHeight="1">
      <c r="A31" s="77"/>
      <c r="B31" s="169"/>
      <c r="C31" s="169"/>
      <c r="D31" s="169"/>
      <c r="E31" s="169"/>
      <c r="F31" s="170"/>
    </row>
    <row r="32" spans="1:6" s="67" customFormat="1" ht="15.75" customHeight="1">
      <c r="A32" s="39" t="s">
        <v>145</v>
      </c>
      <c r="B32" s="162"/>
      <c r="C32" s="125">
        <f>SUM(C34:C39)</f>
        <v>64358</v>
      </c>
      <c r="D32" s="128">
        <f>SUM(D34:D39)</f>
        <v>2921</v>
      </c>
      <c r="E32" s="128">
        <f>SUM(E34:E39)</f>
        <v>0</v>
      </c>
      <c r="F32" s="126">
        <f>SUM(F34:F39)</f>
        <v>9</v>
      </c>
    </row>
    <row r="33" spans="1:6" ht="9" customHeight="1">
      <c r="A33" s="32"/>
      <c r="B33" s="129"/>
      <c r="C33" s="132"/>
      <c r="D33" s="132"/>
      <c r="E33" s="133"/>
      <c r="F33" s="161"/>
    </row>
    <row r="34" spans="1:6" s="67" customFormat="1" ht="15.75" customHeight="1">
      <c r="A34" s="44" t="s">
        <v>108</v>
      </c>
      <c r="B34" s="135">
        <v>8.83</v>
      </c>
      <c r="C34" s="196">
        <v>7663</v>
      </c>
      <c r="D34" s="196">
        <v>1620</v>
      </c>
      <c r="E34" s="196">
        <v>0</v>
      </c>
      <c r="F34" s="197">
        <v>1</v>
      </c>
    </row>
    <row r="35" spans="1:6" s="67" customFormat="1" ht="15.75" customHeight="1">
      <c r="A35" s="44" t="s">
        <v>42</v>
      </c>
      <c r="B35" s="135">
        <v>48.4</v>
      </c>
      <c r="C35" s="196">
        <v>10378</v>
      </c>
      <c r="D35" s="196">
        <v>1266</v>
      </c>
      <c r="E35" s="196">
        <v>0</v>
      </c>
      <c r="F35" s="197">
        <v>2</v>
      </c>
    </row>
    <row r="36" spans="1:6" s="67" customFormat="1" ht="15.75" customHeight="1">
      <c r="A36" s="44" t="s">
        <v>43</v>
      </c>
      <c r="B36" s="135">
        <v>18.13</v>
      </c>
      <c r="C36" s="196">
        <v>8302</v>
      </c>
      <c r="D36" s="196">
        <v>0</v>
      </c>
      <c r="E36" s="196">
        <v>0</v>
      </c>
      <c r="F36" s="197">
        <v>1</v>
      </c>
    </row>
    <row r="37" spans="1:6" s="67" customFormat="1" ht="15.75" customHeight="1">
      <c r="A37" s="44" t="s">
        <v>44</v>
      </c>
      <c r="B37" s="135">
        <v>19.3</v>
      </c>
      <c r="C37" s="196">
        <v>34461</v>
      </c>
      <c r="D37" s="196">
        <v>35</v>
      </c>
      <c r="E37" s="196">
        <v>0</v>
      </c>
      <c r="F37" s="197">
        <v>5</v>
      </c>
    </row>
    <row r="38" spans="1:6" s="67" customFormat="1" ht="15.75" customHeight="1">
      <c r="A38" s="44" t="s">
        <v>45</v>
      </c>
      <c r="B38" s="135">
        <v>8</v>
      </c>
      <c r="C38" s="196">
        <f>2804+460+290</f>
        <v>3554</v>
      </c>
      <c r="D38" s="196">
        <v>0</v>
      </c>
      <c r="E38" s="196">
        <v>0</v>
      </c>
      <c r="F38" s="197">
        <v>0</v>
      </c>
    </row>
    <row r="39" spans="1:6" s="67" customFormat="1" ht="15.75" customHeight="1" hidden="1">
      <c r="A39" s="44"/>
      <c r="B39" s="135"/>
      <c r="C39" s="196"/>
      <c r="D39" s="196"/>
      <c r="E39" s="196"/>
      <c r="F39" s="197"/>
    </row>
    <row r="40" spans="1:6" ht="10.5" customHeight="1">
      <c r="A40" s="41"/>
      <c r="B40" s="154"/>
      <c r="C40" s="154"/>
      <c r="D40" s="154"/>
      <c r="E40" s="154"/>
      <c r="F40" s="198"/>
    </row>
    <row r="41" spans="1:6" s="67" customFormat="1" ht="15.75" customHeight="1">
      <c r="A41" s="39" t="s">
        <v>118</v>
      </c>
      <c r="B41" s="162"/>
      <c r="C41" s="128">
        <f>SUM(C43:C51)</f>
        <v>3591</v>
      </c>
      <c r="D41" s="128">
        <f>SUM(D43:D51)</f>
        <v>260</v>
      </c>
      <c r="E41" s="128">
        <f>SUM(E43:E51)</f>
        <v>0</v>
      </c>
      <c r="F41" s="126">
        <f>SUM(F43:F51)</f>
        <v>0</v>
      </c>
    </row>
    <row r="42" spans="1:6" ht="13.5" customHeight="1">
      <c r="A42" s="32"/>
      <c r="B42" s="129"/>
      <c r="C42" s="132"/>
      <c r="D42" s="132"/>
      <c r="E42" s="133"/>
      <c r="F42" s="161"/>
    </row>
    <row r="43" spans="1:6" s="67" customFormat="1" ht="15.75" customHeight="1">
      <c r="A43" s="44" t="s">
        <v>113</v>
      </c>
      <c r="B43" s="145">
        <v>2</v>
      </c>
      <c r="C43" s="196">
        <v>877</v>
      </c>
      <c r="D43" s="196">
        <v>0</v>
      </c>
      <c r="E43" s="196">
        <v>0</v>
      </c>
      <c r="F43" s="197">
        <v>0</v>
      </c>
    </row>
    <row r="44" spans="1:6" s="67" customFormat="1" ht="15.75" customHeight="1">
      <c r="A44" s="44" t="s">
        <v>114</v>
      </c>
      <c r="B44" s="145">
        <v>6.5</v>
      </c>
      <c r="C44" s="196">
        <v>500</v>
      </c>
      <c r="D44" s="196">
        <v>0</v>
      </c>
      <c r="E44" s="196">
        <v>0</v>
      </c>
      <c r="F44" s="197">
        <v>0</v>
      </c>
    </row>
    <row r="45" spans="1:6" s="67" customFormat="1" ht="15.75" customHeight="1">
      <c r="A45" s="44" t="s">
        <v>115</v>
      </c>
      <c r="B45" s="145">
        <v>0.6</v>
      </c>
      <c r="C45" s="196">
        <v>318</v>
      </c>
      <c r="D45" s="196">
        <v>0</v>
      </c>
      <c r="E45" s="196">
        <v>0</v>
      </c>
      <c r="F45" s="197">
        <v>0</v>
      </c>
    </row>
    <row r="46" spans="1:6" s="67" customFormat="1" ht="15.75" customHeight="1">
      <c r="A46" s="45" t="s">
        <v>116</v>
      </c>
      <c r="B46" s="199">
        <v>1.5</v>
      </c>
      <c r="C46" s="200">
        <v>535</v>
      </c>
      <c r="D46" s="200">
        <v>260</v>
      </c>
      <c r="E46" s="200">
        <v>0</v>
      </c>
      <c r="F46" s="201">
        <v>0</v>
      </c>
    </row>
    <row r="47" spans="1:6" ht="57.75" customHeight="1">
      <c r="A47" s="244" t="s">
        <v>286</v>
      </c>
      <c r="B47" s="38"/>
      <c r="C47" s="37"/>
      <c r="D47" s="36"/>
      <c r="E47" s="36"/>
      <c r="F47" s="37"/>
    </row>
    <row r="48" spans="1:6" ht="16.5" customHeight="1">
      <c r="A48" s="29" t="s">
        <v>27</v>
      </c>
      <c r="B48" s="16" t="s">
        <v>103</v>
      </c>
      <c r="C48" s="17" t="s">
        <v>1</v>
      </c>
      <c r="D48" s="18" t="s">
        <v>133</v>
      </c>
      <c r="E48" s="18" t="s">
        <v>231</v>
      </c>
      <c r="F48" s="18" t="s">
        <v>134</v>
      </c>
    </row>
    <row r="49" spans="1:6" ht="16.5" customHeight="1">
      <c r="A49" s="1" t="s">
        <v>104</v>
      </c>
      <c r="B49" s="12" t="s">
        <v>28</v>
      </c>
      <c r="C49" s="12" t="s">
        <v>4</v>
      </c>
      <c r="D49" s="20" t="s">
        <v>4</v>
      </c>
      <c r="E49" s="12" t="s">
        <v>135</v>
      </c>
      <c r="F49" s="20" t="s">
        <v>136</v>
      </c>
    </row>
    <row r="50" spans="1:6" s="67" customFormat="1" ht="15.75" customHeight="1">
      <c r="A50" s="44" t="s">
        <v>209</v>
      </c>
      <c r="B50" s="145">
        <v>3.6</v>
      </c>
      <c r="C50" s="196">
        <v>1108</v>
      </c>
      <c r="D50" s="196">
        <v>0</v>
      </c>
      <c r="E50" s="196">
        <v>0</v>
      </c>
      <c r="F50" s="197">
        <v>0</v>
      </c>
    </row>
    <row r="51" spans="1:6" s="67" customFormat="1" ht="15.75" customHeight="1">
      <c r="A51" s="45" t="s">
        <v>117</v>
      </c>
      <c r="B51" s="199">
        <v>1</v>
      </c>
      <c r="C51" s="200">
        <v>253</v>
      </c>
      <c r="D51" s="200">
        <v>0</v>
      </c>
      <c r="E51" s="200">
        <v>0</v>
      </c>
      <c r="F51" s="201">
        <v>0</v>
      </c>
    </row>
    <row r="52" spans="1:2" ht="16.5">
      <c r="A52" s="105" t="s">
        <v>281</v>
      </c>
      <c r="B52" s="70"/>
    </row>
    <row r="53" ht="16.5">
      <c r="A53" s="9" t="s">
        <v>232</v>
      </c>
    </row>
    <row r="54" ht="16.5">
      <c r="A54" s="113" t="s">
        <v>282</v>
      </c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31" customWidth="1"/>
    <col min="2" max="2" width="12.625" style="4" customWidth="1"/>
    <col min="3" max="3" width="21.125" style="4" customWidth="1"/>
    <col min="4" max="4" width="21.125" style="9" customWidth="1"/>
    <col min="5" max="6" width="21.125" style="4" customWidth="1"/>
    <col min="7" max="16384" width="9.00390625" style="4" customWidth="1"/>
  </cols>
  <sheetData>
    <row r="1" spans="1:6" ht="40.5" customHeight="1">
      <c r="A1" s="244" t="s">
        <v>267</v>
      </c>
      <c r="B1" s="13"/>
      <c r="C1" s="2"/>
      <c r="D1" s="3"/>
      <c r="E1" s="14"/>
      <c r="F1" s="14"/>
    </row>
    <row r="2" spans="1:6" ht="16.5" customHeight="1">
      <c r="A2" s="29" t="s">
        <v>27</v>
      </c>
      <c r="B2" s="16" t="s">
        <v>103</v>
      </c>
      <c r="C2" s="17" t="s">
        <v>1</v>
      </c>
      <c r="D2" s="18" t="s">
        <v>133</v>
      </c>
      <c r="E2" s="18" t="s">
        <v>231</v>
      </c>
      <c r="F2" s="18" t="s">
        <v>134</v>
      </c>
    </row>
    <row r="3" spans="1:6" ht="16.5" customHeight="1">
      <c r="A3" s="1" t="s">
        <v>104</v>
      </c>
      <c r="B3" s="12" t="s">
        <v>28</v>
      </c>
      <c r="C3" s="12" t="s">
        <v>4</v>
      </c>
      <c r="D3" s="20" t="s">
        <v>4</v>
      </c>
      <c r="E3" s="12" t="s">
        <v>135</v>
      </c>
      <c r="F3" s="20" t="s">
        <v>136</v>
      </c>
    </row>
    <row r="4" spans="1:6" ht="16.5" customHeight="1" hidden="1">
      <c r="A4" s="30" t="s">
        <v>137</v>
      </c>
      <c r="B4" s="21" t="s">
        <v>40</v>
      </c>
      <c r="C4" s="22">
        <v>102581</v>
      </c>
      <c r="D4" s="23">
        <v>33125</v>
      </c>
      <c r="E4" s="34">
        <v>0</v>
      </c>
      <c r="F4" s="35">
        <v>0</v>
      </c>
    </row>
    <row r="5" spans="1:6" ht="16.5" customHeight="1" hidden="1">
      <c r="A5" s="30" t="s">
        <v>138</v>
      </c>
      <c r="B5" s="21" t="s">
        <v>40</v>
      </c>
      <c r="C5" s="24">
        <v>104834</v>
      </c>
      <c r="D5" s="25">
        <v>33415</v>
      </c>
      <c r="E5" s="24">
        <v>0</v>
      </c>
      <c r="F5" s="25">
        <v>0</v>
      </c>
    </row>
    <row r="6" spans="1:6" ht="16.5" customHeight="1" hidden="1">
      <c r="A6" s="30" t="s">
        <v>139</v>
      </c>
      <c r="B6" s="21" t="s">
        <v>40</v>
      </c>
      <c r="C6" s="24">
        <v>105734</v>
      </c>
      <c r="D6" s="25">
        <v>33795</v>
      </c>
      <c r="E6" s="24">
        <v>0</v>
      </c>
      <c r="F6" s="25">
        <v>0</v>
      </c>
    </row>
    <row r="7" spans="1:6" ht="13.5" customHeight="1" hidden="1">
      <c r="A7" s="30" t="s">
        <v>140</v>
      </c>
      <c r="B7" s="21" t="s">
        <v>40</v>
      </c>
      <c r="C7" s="24">
        <v>107920</v>
      </c>
      <c r="D7" s="25">
        <v>34161</v>
      </c>
      <c r="E7" s="24">
        <v>0</v>
      </c>
      <c r="F7" s="25">
        <v>0</v>
      </c>
    </row>
    <row r="8" spans="1:6" ht="13.5" customHeight="1" hidden="1">
      <c r="A8" s="30" t="s">
        <v>122</v>
      </c>
      <c r="B8" s="21" t="s">
        <v>40</v>
      </c>
      <c r="C8" s="24">
        <v>107841</v>
      </c>
      <c r="D8" s="25">
        <v>34569</v>
      </c>
      <c r="E8" s="24">
        <v>0</v>
      </c>
      <c r="F8" s="25">
        <v>0</v>
      </c>
    </row>
    <row r="9" spans="1:6" ht="13.5" customHeight="1" hidden="1">
      <c r="A9" s="30" t="s">
        <v>123</v>
      </c>
      <c r="B9" s="21" t="s">
        <v>40</v>
      </c>
      <c r="C9" s="26">
        <v>108459</v>
      </c>
      <c r="D9" s="27">
        <v>34998</v>
      </c>
      <c r="E9" s="27">
        <v>16</v>
      </c>
      <c r="F9" s="27">
        <v>329</v>
      </c>
    </row>
    <row r="10" spans="1:6" ht="13.5" customHeight="1" hidden="1">
      <c r="A10" s="30" t="s">
        <v>124</v>
      </c>
      <c r="B10" s="21" t="s">
        <v>40</v>
      </c>
      <c r="C10" s="26">
        <v>117832</v>
      </c>
      <c r="D10" s="27">
        <v>39120</v>
      </c>
      <c r="E10" s="27">
        <v>20</v>
      </c>
      <c r="F10" s="27">
        <v>303</v>
      </c>
    </row>
    <row r="11" spans="1:6" ht="13.5" customHeight="1" hidden="1">
      <c r="A11" s="30" t="s">
        <v>102</v>
      </c>
      <c r="B11" s="21" t="s">
        <v>40</v>
      </c>
      <c r="C11" s="26">
        <v>106136</v>
      </c>
      <c r="D11" s="27">
        <v>37182</v>
      </c>
      <c r="E11" s="27">
        <v>18</v>
      </c>
      <c r="F11" s="27">
        <v>275</v>
      </c>
    </row>
    <row r="12" spans="1:6" ht="13.5" customHeight="1" hidden="1">
      <c r="A12" s="30" t="s">
        <v>203</v>
      </c>
      <c r="B12" s="21" t="s">
        <v>40</v>
      </c>
      <c r="C12" s="26">
        <v>106741</v>
      </c>
      <c r="D12" s="27">
        <v>37277</v>
      </c>
      <c r="E12" s="27">
        <v>18</v>
      </c>
      <c r="F12" s="27">
        <v>276</v>
      </c>
    </row>
    <row r="13" spans="1:6" s="67" customFormat="1" ht="12.75" customHeight="1" hidden="1">
      <c r="A13" s="30" t="s">
        <v>204</v>
      </c>
      <c r="B13" s="93" t="s">
        <v>214</v>
      </c>
      <c r="C13" s="74">
        <v>123261</v>
      </c>
      <c r="D13" s="75">
        <v>38177</v>
      </c>
      <c r="E13" s="75">
        <v>43</v>
      </c>
      <c r="F13" s="75">
        <v>282</v>
      </c>
    </row>
    <row r="14" spans="1:6" s="67" customFormat="1" ht="12.75" customHeight="1" hidden="1">
      <c r="A14" s="30" t="s">
        <v>205</v>
      </c>
      <c r="B14" s="93" t="s">
        <v>214</v>
      </c>
      <c r="C14" s="74">
        <v>123261</v>
      </c>
      <c r="D14" s="75">
        <v>38177</v>
      </c>
      <c r="E14" s="75">
        <v>43</v>
      </c>
      <c r="F14" s="75">
        <v>314</v>
      </c>
    </row>
    <row r="15" spans="1:6" s="67" customFormat="1" ht="12.75" customHeight="1" hidden="1">
      <c r="A15" s="30" t="s">
        <v>208</v>
      </c>
      <c r="B15" s="93" t="s">
        <v>214</v>
      </c>
      <c r="C15" s="74">
        <v>123261</v>
      </c>
      <c r="D15" s="74">
        <v>38960</v>
      </c>
      <c r="E15" s="74">
        <v>43</v>
      </c>
      <c r="F15" s="75">
        <v>314</v>
      </c>
    </row>
    <row r="16" spans="1:6" s="67" customFormat="1" ht="15" customHeight="1" hidden="1">
      <c r="A16" s="30" t="s">
        <v>211</v>
      </c>
      <c r="B16" s="93" t="s">
        <v>214</v>
      </c>
      <c r="C16" s="74">
        <v>123261</v>
      </c>
      <c r="D16" s="74">
        <v>38960</v>
      </c>
      <c r="E16" s="74">
        <v>43</v>
      </c>
      <c r="F16" s="75">
        <v>314</v>
      </c>
    </row>
    <row r="17" spans="1:6" s="67" customFormat="1" ht="15" customHeight="1" hidden="1">
      <c r="A17" s="30" t="s">
        <v>213</v>
      </c>
      <c r="B17" s="93" t="s">
        <v>214</v>
      </c>
      <c r="C17" s="74">
        <v>123861</v>
      </c>
      <c r="D17" s="74">
        <v>38960</v>
      </c>
      <c r="E17" s="74">
        <v>43</v>
      </c>
      <c r="F17" s="75">
        <v>314</v>
      </c>
    </row>
    <row r="18" spans="1:6" s="67" customFormat="1" ht="15" customHeight="1" hidden="1">
      <c r="A18" s="30" t="s">
        <v>215</v>
      </c>
      <c r="B18" s="93" t="s">
        <v>214</v>
      </c>
      <c r="C18" s="74">
        <v>124293</v>
      </c>
      <c r="D18" s="74">
        <v>38960</v>
      </c>
      <c r="E18" s="74">
        <v>43</v>
      </c>
      <c r="F18" s="75">
        <v>314</v>
      </c>
    </row>
    <row r="19" spans="1:6" s="67" customFormat="1" ht="15" customHeight="1" hidden="1">
      <c r="A19" s="30" t="s">
        <v>219</v>
      </c>
      <c r="B19" s="93" t="s">
        <v>214</v>
      </c>
      <c r="C19" s="74">
        <v>126336</v>
      </c>
      <c r="D19" s="74">
        <v>38960</v>
      </c>
      <c r="E19" s="74">
        <v>43</v>
      </c>
      <c r="F19" s="75">
        <v>314</v>
      </c>
    </row>
    <row r="20" spans="1:6" s="67" customFormat="1" ht="15" customHeight="1" hidden="1">
      <c r="A20" s="30" t="s">
        <v>225</v>
      </c>
      <c r="B20" s="93" t="s">
        <v>214</v>
      </c>
      <c r="C20" s="74">
        <v>126336</v>
      </c>
      <c r="D20" s="74">
        <v>38960</v>
      </c>
      <c r="E20" s="74">
        <v>43</v>
      </c>
      <c r="F20" s="75">
        <v>314</v>
      </c>
    </row>
    <row r="21" spans="1:6" s="67" customFormat="1" ht="14.25" customHeight="1">
      <c r="A21" s="30" t="s">
        <v>245</v>
      </c>
      <c r="B21" s="124" t="s">
        <v>214</v>
      </c>
      <c r="C21" s="125">
        <v>89592</v>
      </c>
      <c r="D21" s="125">
        <v>23658</v>
      </c>
      <c r="E21" s="125">
        <v>43</v>
      </c>
      <c r="F21" s="126">
        <v>269</v>
      </c>
    </row>
    <row r="22" spans="1:6" s="67" customFormat="1" ht="14.25" customHeight="1">
      <c r="A22" s="30" t="s">
        <v>246</v>
      </c>
      <c r="B22" s="124" t="s">
        <v>214</v>
      </c>
      <c r="C22" s="125">
        <v>90146</v>
      </c>
      <c r="D22" s="125">
        <v>24003</v>
      </c>
      <c r="E22" s="125">
        <v>43</v>
      </c>
      <c r="F22" s="126">
        <v>273</v>
      </c>
    </row>
    <row r="23" spans="1:6" s="67" customFormat="1" ht="14.25" customHeight="1">
      <c r="A23" s="30" t="s">
        <v>247</v>
      </c>
      <c r="B23" s="124" t="s">
        <v>214</v>
      </c>
      <c r="C23" s="125">
        <v>92254</v>
      </c>
      <c r="D23" s="125">
        <v>24189</v>
      </c>
      <c r="E23" s="125">
        <v>43</v>
      </c>
      <c r="F23" s="126">
        <v>278</v>
      </c>
    </row>
    <row r="24" spans="1:6" s="67" customFormat="1" ht="14.25" customHeight="1">
      <c r="A24" s="30" t="s">
        <v>248</v>
      </c>
      <c r="B24" s="124" t="s">
        <v>214</v>
      </c>
      <c r="C24" s="125">
        <v>94175</v>
      </c>
      <c r="D24" s="125">
        <v>25230</v>
      </c>
      <c r="E24" s="125">
        <v>43</v>
      </c>
      <c r="F24" s="126">
        <v>278</v>
      </c>
    </row>
    <row r="25" spans="1:6" s="67" customFormat="1" ht="14.25" customHeight="1">
      <c r="A25" s="30" t="s">
        <v>249</v>
      </c>
      <c r="B25" s="124" t="s">
        <v>214</v>
      </c>
      <c r="C25" s="125">
        <f>C27+C33</f>
        <v>95362</v>
      </c>
      <c r="D25" s="125">
        <f>D27+D33</f>
        <v>27486</v>
      </c>
      <c r="E25" s="125">
        <f>E27+E33</f>
        <v>43</v>
      </c>
      <c r="F25" s="126">
        <f>F27+F33</f>
        <v>283</v>
      </c>
    </row>
    <row r="26" spans="1:6" s="67" customFormat="1" ht="6.75" customHeight="1">
      <c r="A26" s="43"/>
      <c r="B26" s="147"/>
      <c r="C26" s="189"/>
      <c r="D26" s="147"/>
      <c r="E26" s="147"/>
      <c r="F26" s="148"/>
    </row>
    <row r="27" spans="1:6" s="67" customFormat="1" ht="14.25" customHeight="1">
      <c r="A27" s="39" t="s">
        <v>142</v>
      </c>
      <c r="B27" s="147"/>
      <c r="C27" s="128">
        <f>SUM(C29:C31)</f>
        <v>79369</v>
      </c>
      <c r="D27" s="128">
        <f>SUM(D29:D31)</f>
        <v>19898</v>
      </c>
      <c r="E27" s="128">
        <f>SUM(E29:E31)</f>
        <v>43</v>
      </c>
      <c r="F27" s="126">
        <f>SUM(F29:F31)</f>
        <v>283</v>
      </c>
    </row>
    <row r="28" spans="1:6" s="67" customFormat="1" ht="6.75" customHeight="1">
      <c r="A28" s="43"/>
      <c r="B28" s="147"/>
      <c r="C28" s="189"/>
      <c r="D28" s="189"/>
      <c r="E28" s="189"/>
      <c r="F28" s="190"/>
    </row>
    <row r="29" spans="1:6" s="67" customFormat="1" ht="14.25" customHeight="1">
      <c r="A29" s="44" t="s">
        <v>53</v>
      </c>
      <c r="B29" s="135">
        <v>45.5</v>
      </c>
      <c r="C29" s="176">
        <v>42545</v>
      </c>
      <c r="D29" s="176">
        <v>1416</v>
      </c>
      <c r="E29" s="176">
        <v>25</v>
      </c>
      <c r="F29" s="177">
        <v>38</v>
      </c>
    </row>
    <row r="30" spans="1:6" s="67" customFormat="1" ht="14.25" customHeight="1">
      <c r="A30" s="44" t="s">
        <v>52</v>
      </c>
      <c r="B30" s="135">
        <v>63</v>
      </c>
      <c r="C30" s="176">
        <v>36623</v>
      </c>
      <c r="D30" s="176">
        <v>17591</v>
      </c>
      <c r="E30" s="176">
        <v>18</v>
      </c>
      <c r="F30" s="177">
        <v>245</v>
      </c>
    </row>
    <row r="31" spans="1:6" s="67" customFormat="1" ht="14.25" customHeight="1">
      <c r="A31" s="44" t="s">
        <v>57</v>
      </c>
      <c r="B31" s="135">
        <v>54</v>
      </c>
      <c r="C31" s="176">
        <v>201</v>
      </c>
      <c r="D31" s="176">
        <v>891</v>
      </c>
      <c r="E31" s="176">
        <f>0</f>
        <v>0</v>
      </c>
      <c r="F31" s="177">
        <v>0</v>
      </c>
    </row>
    <row r="32" spans="1:6" s="67" customFormat="1" ht="6.75" customHeight="1">
      <c r="A32" s="44"/>
      <c r="B32" s="162"/>
      <c r="C32" s="136"/>
      <c r="D32" s="136"/>
      <c r="E32" s="136"/>
      <c r="F32" s="137"/>
    </row>
    <row r="33" spans="1:6" s="67" customFormat="1" ht="14.25" customHeight="1">
      <c r="A33" s="39" t="s">
        <v>145</v>
      </c>
      <c r="B33" s="162"/>
      <c r="C33" s="128">
        <f>SUM(C35)</f>
        <v>15993</v>
      </c>
      <c r="D33" s="128">
        <f>SUM(D35)</f>
        <v>7588</v>
      </c>
      <c r="E33" s="128">
        <f>SUM(E35)</f>
        <v>0</v>
      </c>
      <c r="F33" s="126">
        <f>SUM(F35)</f>
        <v>0</v>
      </c>
    </row>
    <row r="34" spans="1:6" s="67" customFormat="1" ht="6.75" customHeight="1">
      <c r="A34" s="44"/>
      <c r="B34" s="162"/>
      <c r="C34" s="136"/>
      <c r="D34" s="136"/>
      <c r="E34" s="136"/>
      <c r="F34" s="137"/>
    </row>
    <row r="35" spans="1:6" s="67" customFormat="1" ht="14.25" customHeight="1">
      <c r="A35" s="45" t="s">
        <v>54</v>
      </c>
      <c r="B35" s="202">
        <v>33.98</v>
      </c>
      <c r="C35" s="203">
        <v>15993</v>
      </c>
      <c r="D35" s="203">
        <v>7588</v>
      </c>
      <c r="E35" s="203">
        <v>0</v>
      </c>
      <c r="F35" s="204">
        <v>0</v>
      </c>
    </row>
    <row r="36" spans="1:6" ht="15" customHeight="1">
      <c r="A36" s="246" t="s">
        <v>280</v>
      </c>
      <c r="F36" s="9"/>
    </row>
    <row r="37" ht="16.5">
      <c r="F37" s="9"/>
    </row>
    <row r="38" ht="16.5">
      <c r="F38" s="9"/>
    </row>
    <row r="39" ht="16.5">
      <c r="F39" s="9"/>
    </row>
    <row r="40" ht="16.5">
      <c r="F40" s="9"/>
    </row>
    <row r="41" ht="16.5">
      <c r="F41" s="9"/>
    </row>
    <row r="42" ht="16.5">
      <c r="F42" s="9"/>
    </row>
    <row r="43" ht="16.5">
      <c r="F43" s="9"/>
    </row>
    <row r="44" ht="16.5">
      <c r="F44" s="9"/>
    </row>
    <row r="45" ht="16.5">
      <c r="F45" s="9"/>
    </row>
    <row r="46" ht="16.5">
      <c r="F46" s="9"/>
    </row>
    <row r="47" ht="16.5">
      <c r="F47" s="9"/>
    </row>
    <row r="48" ht="16.5">
      <c r="F48" s="9"/>
    </row>
    <row r="49" ht="16.5">
      <c r="F49" s="9"/>
    </row>
    <row r="50" ht="16.5">
      <c r="F50" s="9"/>
    </row>
    <row r="51" ht="16.5">
      <c r="F51" s="9"/>
    </row>
    <row r="52" ht="16.5">
      <c r="F52" s="9"/>
    </row>
    <row r="53" ht="16.5">
      <c r="F53" s="9"/>
    </row>
    <row r="54" ht="16.5">
      <c r="F54" s="9"/>
    </row>
    <row r="55" ht="16.5">
      <c r="F55" s="9"/>
    </row>
    <row r="56" ht="16.5">
      <c r="F56" s="9"/>
    </row>
    <row r="57" ht="16.5">
      <c r="F57" s="9"/>
    </row>
    <row r="58" ht="16.5">
      <c r="F58" s="9"/>
    </row>
    <row r="59" ht="16.5">
      <c r="F59" s="9"/>
    </row>
    <row r="60" ht="16.5">
      <c r="F60" s="9"/>
    </row>
    <row r="61" ht="16.5">
      <c r="F61" s="9"/>
    </row>
    <row r="62" ht="16.5">
      <c r="F62" s="9"/>
    </row>
    <row r="63" ht="16.5">
      <c r="F63" s="9"/>
    </row>
    <row r="64" ht="16.5">
      <c r="F64" s="9"/>
    </row>
    <row r="65" ht="16.5">
      <c r="F65" s="9"/>
    </row>
    <row r="66" ht="16.5">
      <c r="F66" s="9"/>
    </row>
    <row r="67" ht="16.5">
      <c r="F67" s="9"/>
    </row>
    <row r="68" ht="16.5">
      <c r="F68" s="9"/>
    </row>
    <row r="69" ht="16.5">
      <c r="F69" s="9"/>
    </row>
    <row r="70" ht="16.5">
      <c r="F70" s="9"/>
    </row>
    <row r="71" ht="16.5">
      <c r="F71" s="9"/>
    </row>
    <row r="72" ht="16.5">
      <c r="F72" s="9"/>
    </row>
    <row r="73" ht="16.5">
      <c r="F73" s="9"/>
    </row>
    <row r="74" ht="16.5">
      <c r="F74" s="9"/>
    </row>
    <row r="75" ht="16.5">
      <c r="F75" s="9"/>
    </row>
    <row r="76" ht="16.5">
      <c r="F76" s="9"/>
    </row>
    <row r="77" ht="16.5">
      <c r="F77" s="9"/>
    </row>
  </sheetData>
  <sheetProtection/>
  <printOptions horizontalCentered="1"/>
  <pageMargins left="0.7874015748031497" right="0.7874015748031497" top="0.5905511811023623" bottom="0.98425196850393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林依儒</cp:lastModifiedBy>
  <cp:lastPrinted>2016-07-11T02:48:14Z</cp:lastPrinted>
  <dcterms:created xsi:type="dcterms:W3CDTF">2002-06-03T03:29:47Z</dcterms:created>
  <dcterms:modified xsi:type="dcterms:W3CDTF">2016-07-25T06:43:29Z</dcterms:modified>
  <cp:category/>
  <cp:version/>
  <cp:contentType/>
  <cp:contentStatus/>
</cp:coreProperties>
</file>