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15" windowHeight="7425" tabRatio="628" activeTab="0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維護" sheetId="6" r:id="rId6"/>
    <sheet name="受災" sheetId="7" r:id="rId7"/>
  </sheets>
  <definedNames>
    <definedName name="_xlnm.Print_Area" localSheetId="3">'防災減災'!$A$1:$H$40</definedName>
    <definedName name="_xlnm.Print_Area" localSheetId="6">'受災'!$A$1:$H$43</definedName>
    <definedName name="_xlnm.Print_Area" localSheetId="4">'修復'!$A$1:$H$41</definedName>
    <definedName name="_xlnm.Print_Area" localSheetId="0">'現有防洪(河堤)'!$A$1:$H$40</definedName>
    <definedName name="_xlnm.Print_Area" localSheetId="2">'歲修'!$A$1:$H$41</definedName>
    <definedName name="_xlnm.Print_Area" localSheetId="5">'維護'!$A$1:$H$44</definedName>
    <definedName name="_xlnm.Print_Area" localSheetId="1">'環境'!$A$1:$H$40</definedName>
  </definedNames>
  <calcPr fullCalcOnLoad="1"/>
</workbook>
</file>

<file path=xl/sharedStrings.xml><?xml version="1.0" encoding="utf-8"?>
<sst xmlns="http://schemas.openxmlformats.org/spreadsheetml/2006/main" count="124" uniqueCount="73">
  <si>
    <t>雲林縣</t>
  </si>
  <si>
    <t>苗栗縣</t>
  </si>
  <si>
    <t>屏東縣</t>
  </si>
  <si>
    <t>南投縣</t>
  </si>
  <si>
    <t>花蓮縣</t>
  </si>
  <si>
    <t>臺東縣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</si>
  <si>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</si>
  <si>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</si>
  <si>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</si>
  <si>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</si>
  <si>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</si>
  <si>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</si>
  <si>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</si>
  <si>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</si>
  <si>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</si>
  <si>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</si>
  <si>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</si>
  <si>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</si>
  <si>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</si>
  <si>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 xml:space="preserve"> </t>
  </si>
  <si>
    <t xml:space="preserve"> (一)現有河川防洪設施</t>
  </si>
  <si>
    <t xml:space="preserve"> (二)河川環境改善工程</t>
  </si>
  <si>
    <t xml:space="preserve"> (三)河川歲修工程</t>
  </si>
  <si>
    <t xml:space="preserve"> (四)河川防災減災工程</t>
  </si>
  <si>
    <t xml:space="preserve"> (五)河川災修及搶修工程</t>
  </si>
  <si>
    <t>新北市</t>
  </si>
  <si>
    <t>高雄市</t>
  </si>
  <si>
    <t xml:space="preserve"> (七)河川防洪設施受損情形</t>
  </si>
  <si>
    <t>嘉義縣</t>
  </si>
  <si>
    <t>彰化縣</t>
  </si>
  <si>
    <t>堤防</t>
  </si>
  <si>
    <t>護岸</t>
  </si>
  <si>
    <t xml:space="preserve"> (六)河川構造物維護管理</t>
  </si>
  <si>
    <t>堤　　防</t>
  </si>
  <si>
    <t>護　　岸</t>
  </si>
  <si>
    <t>苗栗縣</t>
  </si>
  <si>
    <t>臺東縣</t>
  </si>
  <si>
    <t>新北市</t>
  </si>
  <si>
    <t>臺中市</t>
  </si>
  <si>
    <t>臺東縣</t>
  </si>
  <si>
    <t>南投縣</t>
  </si>
  <si>
    <t>雲林縣</t>
  </si>
  <si>
    <t>臺南市</t>
  </si>
  <si>
    <t>臺中市</t>
  </si>
  <si>
    <t>苗栗縣</t>
  </si>
  <si>
    <t>桃園市</t>
  </si>
  <si>
    <t>臺中市</t>
  </si>
  <si>
    <t>臺北市</t>
  </si>
  <si>
    <t>屏東縣</t>
  </si>
  <si>
    <t>新竹縣</t>
  </si>
  <si>
    <t>桃園市</t>
  </si>
  <si>
    <t>臺南市</t>
  </si>
  <si>
    <t>臺東縣</t>
  </si>
  <si>
    <t>桃園市</t>
  </si>
  <si>
    <t>嘉義縣</t>
  </si>
  <si>
    <t>宜蘭縣</t>
  </si>
  <si>
    <t>六、河川防洪工程</t>
  </si>
  <si>
    <t>屏東縣</t>
  </si>
  <si>
    <t>新竹縣</t>
  </si>
  <si>
    <t>高雄市</t>
  </si>
  <si>
    <t>新北市</t>
  </si>
  <si>
    <t>臺北市</t>
  </si>
  <si>
    <t>嘉義市</t>
  </si>
  <si>
    <t>南投縣</t>
  </si>
  <si>
    <t>雲林縣</t>
  </si>
  <si>
    <t>嘉義市</t>
  </si>
  <si>
    <t>新北市</t>
  </si>
  <si>
    <t>新北市</t>
  </si>
  <si>
    <t>苗栗縣</t>
  </si>
  <si>
    <t>高雄市</t>
  </si>
  <si>
    <t>雲林縣</t>
  </si>
  <si>
    <t>臺北市</t>
  </si>
  <si>
    <t>其他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</si>
</sst>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[$-404]AM/PM\ hh:mm:ss"/>
  </numFmts>
  <fonts count="7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b/>
      <sz val="12"/>
      <name val="華康中楷體"/>
      <family val="3"/>
    </font>
    <font>
      <sz val="10"/>
      <name val="標楷體"/>
      <family val="4"/>
    </font>
    <font>
      <sz val="9"/>
      <name val="細明體"/>
      <family val="3"/>
    </font>
    <font>
      <sz val="9"/>
      <name val="Times New Roman"/>
      <family val="1"/>
    </font>
    <font>
      <sz val="9"/>
      <name val="華康中楷體"/>
      <family val="3"/>
    </font>
    <font>
      <sz val="10"/>
      <name val="Times New Roman"/>
      <family val="1"/>
    </font>
    <font>
      <sz val="10"/>
      <name val="華康中楷體"/>
      <family val="3"/>
    </font>
    <font>
      <b/>
      <sz val="10"/>
      <name val="華康中楷體"/>
      <family val="3"/>
    </font>
    <font>
      <sz val="11"/>
      <name val="標楷體"/>
      <family val="4"/>
    </font>
    <font>
      <sz val="11.5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21.25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華康標楷體W5"/>
      <family val="3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34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181" fontId="4" fillId="0" borderId="0" xfId="34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7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91" fontId="12" fillId="0" borderId="0" xfId="33" applyNumberFormat="1" applyFont="1" applyBorder="1" applyAlignment="1">
      <alignment horizontal="left" vertical="center" wrapText="1"/>
    </xf>
    <xf numFmtId="0" fontId="7" fillId="0" borderId="0" xfId="34" applyNumberFormat="1" applyFont="1" applyBorder="1" applyAlignment="1">
      <alignment horizontal="distributed" vertical="center"/>
    </xf>
    <xf numFmtId="181" fontId="7" fillId="0" borderId="0" xfId="34" applyNumberFormat="1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191" fontId="0" fillId="0" borderId="0" xfId="33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43" fontId="7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3" fontId="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43" fontId="16" fillId="0" borderId="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/>
    </xf>
    <xf numFmtId="43" fontId="18" fillId="0" borderId="0" xfId="0" applyNumberFormat="1" applyFont="1" applyBorder="1" applyAlignment="1">
      <alignment/>
    </xf>
    <xf numFmtId="43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216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Alignment="1">
      <alignment/>
    </xf>
    <xf numFmtId="43" fontId="19" fillId="0" borderId="0" xfId="0" applyNumberFormat="1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年底</a:t>
            </a:r>
          </a:p>
        </c:rich>
      </c:tx>
      <c:layout>
        <c:manualLayout>
          <c:xMode val="factor"/>
          <c:yMode val="factor"/>
          <c:x val="-0.02475"/>
          <c:y val="-0.02"/>
        </c:manualLayout>
      </c:layout>
      <c:spPr>
        <a:noFill/>
        <a:ln>
          <a:noFill/>
        </a:ln>
      </c:spPr>
    </c:title>
    <c:view3D>
      <c:rotX val="15"/>
      <c:hPercent val="66"/>
      <c:rotY val="30"/>
      <c:depthPercent val="200"/>
      <c:rAngAx val="1"/>
    </c:view3D>
    <c:plotArea>
      <c:layout>
        <c:manualLayout>
          <c:xMode val="edge"/>
          <c:yMode val="edge"/>
          <c:x val="0.00175"/>
          <c:y val="0.071"/>
          <c:w val="0.99825"/>
          <c:h val="0.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'現有防洪(河堤)'!$J$3:$J$21</c:f>
              <c:numCache/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'現有防洪(河堤)'!$I$3:$I$21</c:f>
              <c:strCache/>
            </c:strRef>
          </c:cat>
          <c:val>
            <c:numRef>
              <c:f>'現有防洪(河堤)'!$K$3:$K$21</c:f>
              <c:numCache/>
            </c:numRef>
          </c:val>
          <c:shape val="box"/>
        </c:ser>
        <c:overlap val="100"/>
        <c:gapDepth val="0"/>
        <c:shape val="box"/>
        <c:axId val="3902536"/>
        <c:axId val="35122825"/>
      </c:bar3D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0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536"/>
        <c:crossesAt val="1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25"/>
          <c:y val="0.13075"/>
          <c:w val="0.24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0925"/>
          <c:y val="0.0555"/>
        </c:manualLayout>
      </c:layout>
      <c:spPr>
        <a:noFill/>
        <a:ln>
          <a:noFill/>
        </a:ln>
      </c:spPr>
    </c:title>
    <c:view3D>
      <c:rotX val="15"/>
      <c:hPercent val="67"/>
      <c:rotY val="30"/>
      <c:depthPercent val="200"/>
      <c:rAngAx val="1"/>
    </c:view3D>
    <c:plotArea>
      <c:layout>
        <c:manualLayout>
          <c:xMode val="edge"/>
          <c:yMode val="edge"/>
          <c:x val="0.00525"/>
          <c:y val="0.16175"/>
          <c:w val="0.993"/>
          <c:h val="0.8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'環境'!$J$13:$J$27</c:f>
              <c:strCache/>
            </c:strRef>
          </c:cat>
          <c:val>
            <c:numRef>
              <c:f>'環境'!$K$13:$K$27</c:f>
              <c:numCache/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'環境'!$J$13:$J$27</c:f>
              <c:strCache/>
            </c:strRef>
          </c:cat>
          <c:val>
            <c:numRef>
              <c:f>'環境'!$L$13:$L$27</c:f>
              <c:numCache/>
            </c:numRef>
          </c:val>
          <c:shape val="box"/>
        </c:ser>
        <c:overlap val="100"/>
        <c:gapDepth val="0"/>
        <c:shape val="box"/>
        <c:axId val="47669970"/>
        <c:axId val="26376547"/>
      </c:bar3D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 val="autoZero"/>
        <c:auto val="0"/>
        <c:lblOffset val="100"/>
        <c:tickLblSkip val="1"/>
        <c:noMultiLvlLbl val="0"/>
      </c:catAx>
      <c:valAx>
        <c:axId val="26376547"/>
        <c:scaling>
          <c:orientation val="minMax"/>
          <c:max val="9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69970"/>
        <c:crossesAt val="1"/>
        <c:crossBetween val="between"/>
        <c:dispUnits>
          <c:builtInUnit val="thousands"/>
        </c:dispUnits>
        <c:majorUnit val="3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25"/>
          <c:y val="0.22625"/>
          <c:w val="0.21675"/>
          <c:h val="0.06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2625"/>
          <c:y val="0.03825"/>
        </c:manualLayout>
      </c:layout>
      <c:spPr>
        <a:noFill/>
        <a:ln>
          <a:noFill/>
        </a:ln>
      </c:spPr>
    </c:title>
    <c:view3D>
      <c:rotX val="15"/>
      <c:hPercent val="70"/>
      <c:rotY val="30"/>
      <c:depthPercent val="200"/>
      <c:rAngAx val="1"/>
    </c:view3D>
    <c:plotArea>
      <c:layout>
        <c:manualLayout>
          <c:xMode val="edge"/>
          <c:yMode val="edge"/>
          <c:x val="0"/>
          <c:y val="0.127"/>
          <c:w val="0.9965"/>
          <c:h val="0.84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'歲修'!$J$9:$J$17</c:f>
              <c:strCache/>
            </c:strRef>
          </c:cat>
          <c:val>
            <c:numRef>
              <c:f>'歲修'!$K$9:$K$17</c:f>
              <c:numCache/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'歲修'!$J$9:$J$17</c:f>
              <c:strCache/>
            </c:strRef>
          </c:cat>
          <c:val>
            <c:numRef>
              <c:f>'歲修'!$L$9:$L$17</c:f>
              <c:numCache/>
            </c:numRef>
          </c:val>
          <c:shape val="box"/>
        </c:ser>
        <c:overlap val="100"/>
        <c:gapDepth val="0"/>
        <c:shape val="box"/>
        <c:axId val="36062332"/>
        <c:axId val="56125533"/>
      </c:bar3D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25533"/>
        <c:crosses val="autoZero"/>
        <c:auto val="0"/>
        <c:lblOffset val="100"/>
        <c:tickLblSkip val="1"/>
        <c:noMultiLvlLbl val="0"/>
      </c:catAx>
      <c:valAx>
        <c:axId val="56125533"/>
        <c:scaling>
          <c:orientation val="minMax"/>
          <c:max val="15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233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375"/>
          <c:y val="0.19275"/>
          <c:w val="0.252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1575"/>
          <c:y val="-0.021"/>
        </c:manualLayout>
      </c:layout>
      <c:spPr>
        <a:noFill/>
        <a:ln>
          <a:noFill/>
        </a:ln>
      </c:spPr>
    </c:title>
    <c:view3D>
      <c:rotX val="15"/>
      <c:hPercent val="69"/>
      <c:rotY val="30"/>
      <c:depthPercent val="200"/>
      <c:rAngAx val="1"/>
    </c:view3D>
    <c:plotArea>
      <c:layout>
        <c:manualLayout>
          <c:xMode val="edge"/>
          <c:yMode val="edge"/>
          <c:x val="0"/>
          <c:y val="0.067"/>
          <c:w val="0.99825"/>
          <c:h val="0.90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'防災減災'!$K$1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DFFCD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'防災減災'!$J$2:$J$15</c:f>
              <c:strCache/>
            </c:strRef>
          </c:cat>
          <c:val>
            <c:numRef>
              <c:f>'防災減災'!$K$2:$K$15</c:f>
              <c:numCache/>
            </c:numRef>
          </c:val>
          <c:shape val="box"/>
        </c:ser>
        <c:ser>
          <c:idx val="1"/>
          <c:order val="1"/>
          <c:tx>
            <c:strRef>
              <c:f>'防災減災'!$L$1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'防災減災'!$J$2:$J$15</c:f>
              <c:strCache/>
            </c:strRef>
          </c:cat>
          <c:val>
            <c:numRef>
              <c:f>'防災減災'!$L$2:$L$15</c:f>
              <c:numCache/>
            </c:numRef>
          </c:val>
          <c:shape val="box"/>
        </c:ser>
        <c:overlap val="100"/>
        <c:gapDepth val="0"/>
        <c:shape val="box"/>
        <c:axId val="35367750"/>
        <c:axId val="49874295"/>
      </c:bar3D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74295"/>
        <c:crosses val="autoZero"/>
        <c:auto val="0"/>
        <c:lblOffset val="100"/>
        <c:tickLblSkip val="1"/>
        <c:noMultiLvlLbl val="0"/>
      </c:catAx>
      <c:valAx>
        <c:axId val="49874295"/>
        <c:scaling>
          <c:orientation val="minMax"/>
          <c:max val="8000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367750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85"/>
          <c:y val="0.117"/>
          <c:w val="0.269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01575"/>
          <c:y val="0.0495"/>
        </c:manualLayout>
      </c:layout>
      <c:spPr>
        <a:noFill/>
        <a:ln>
          <a:noFill/>
        </a:ln>
      </c:spPr>
    </c:title>
    <c:view3D>
      <c:rotX val="19"/>
      <c:hPercent val="65"/>
      <c:rotY val="30"/>
      <c:depthPercent val="200"/>
      <c:rAngAx val="1"/>
    </c:view3D>
    <c:plotArea>
      <c:layout>
        <c:manualLayout>
          <c:xMode val="edge"/>
          <c:yMode val="edge"/>
          <c:x val="0.01075"/>
          <c:y val="0.13"/>
          <c:w val="0.97575"/>
          <c:h val="0.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6765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'修復'!$J$12:$J$24</c:f>
              <c:strCache/>
            </c:strRef>
          </c:cat>
          <c:val>
            <c:numRef>
              <c:f>'修復'!$K$12:$K$24</c:f>
              <c:numCache/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'修復'!$J$12:$J$24</c:f>
              <c:strCache/>
            </c:strRef>
          </c:cat>
          <c:val>
            <c:numRef>
              <c:f>'修復'!$L$12:$L$24</c:f>
              <c:numCache/>
            </c:numRef>
          </c:val>
          <c:shape val="box"/>
        </c:ser>
        <c:overlap val="100"/>
        <c:gapDepth val="0"/>
        <c:shape val="box"/>
        <c:axId val="46215472"/>
        <c:axId val="13286065"/>
      </c:bar3D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 val="autoZero"/>
        <c:auto val="0"/>
        <c:lblOffset val="100"/>
        <c:tickLblSkip val="1"/>
        <c:noMultiLvlLbl val="0"/>
      </c:catAx>
      <c:valAx>
        <c:axId val="13286065"/>
        <c:scaling>
          <c:orientation val="minMax"/>
          <c:max val="18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between"/>
        <c:dispUnits/>
        <c:maj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1"/>
          <c:y val="0.2005"/>
          <c:w val="0.221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00525"/>
          <c:y val="-0.007"/>
        </c:manualLayout>
      </c:layout>
      <c:spPr>
        <a:noFill/>
        <a:ln>
          <a:noFill/>
        </a:ln>
      </c:spPr>
    </c:title>
    <c:view3D>
      <c:rotX val="19"/>
      <c:hPercent val="68"/>
      <c:rotY val="30"/>
      <c:depthPercent val="200"/>
      <c:rAngAx val="1"/>
    </c:view3D>
    <c:plotArea>
      <c:layout>
        <c:manualLayout>
          <c:xMode val="edge"/>
          <c:yMode val="edge"/>
          <c:x val="0.01075"/>
          <c:y val="0.1"/>
          <c:w val="0.97575"/>
          <c:h val="0.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'維護'!$K$11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99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'維護'!$J$12:$J$21</c:f>
              <c:strCache/>
            </c:strRef>
          </c:cat>
          <c:val>
            <c:numRef>
              <c:f>'維護'!$K$12:$K$21</c:f>
              <c:numCache/>
            </c:numRef>
          </c:val>
          <c:shape val="box"/>
        </c:ser>
        <c:ser>
          <c:idx val="1"/>
          <c:order val="1"/>
          <c:tx>
            <c:strRef>
              <c:f>'維護'!$L$11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'維護'!$J$12:$J$21</c:f>
              <c:strCache/>
            </c:strRef>
          </c:cat>
          <c:val>
            <c:numRef>
              <c:f>'維護'!$L$12:$L$21</c:f>
              <c:numCache/>
            </c:numRef>
          </c:val>
          <c:shape val="box"/>
        </c:ser>
        <c:overlap val="100"/>
        <c:gapDepth val="0"/>
        <c:shape val="box"/>
        <c:axId val="52465722"/>
        <c:axId val="2429451"/>
      </c:bar3D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  <c:max val="2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975"/>
          <c:y val="0.16425"/>
          <c:w val="0.235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2075"/>
          <c:y val="0.061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"/>
          <c:y val="0.3835"/>
          <c:w val="0.49875"/>
          <c:h val="0.39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85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E78D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新竹縣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77.24%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苗栗縣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11.38%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臺東縣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11.38%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'受災'!$J$15:$J$17</c:f>
              <c:strCache/>
            </c:strRef>
          </c:cat>
          <c:val>
            <c:numRef>
              <c:f>'受災'!$K$15:$K$17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'受災'!$J$15:$J$19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104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355"/>
          <c:y val="0.15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5"/>
          <c:y val="0.49575"/>
          <c:w val="0.501"/>
          <c:h val="0.45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EB4E3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80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新北市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54.71%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屏東縣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14.25%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苗栗縣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12.66%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高雄市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7.53%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雲林縣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4.50%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臺北市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2.93%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其他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3.42%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'受災'!$J$28:$J$34</c:f>
              <c:strCache/>
            </c:strRef>
          </c:cat>
          <c:val>
            <c:numRef>
              <c:f>'受災'!$K$28:$K$34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0.0145</cdr:y>
    </cdr:from>
    <cdr:to>
      <cdr:x>0.1335</cdr:x>
      <cdr:y>0.0605</cdr:y>
    </cdr:to>
    <cdr:sp>
      <cdr:nvSpPr>
        <cdr:cNvPr id="1" name="文字 2"/>
        <cdr:cNvSpPr txBox="1">
          <a:spLocks noChangeArrowheads="1"/>
        </cdr:cNvSpPr>
      </cdr:nvSpPr>
      <cdr:spPr>
        <a:xfrm>
          <a:off x="219075" y="476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公里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0.04975</cdr:y>
    </cdr:from>
    <cdr:to>
      <cdr:x>0.0865</cdr:x>
      <cdr:y>0.04975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200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0.12825</cdr:x>
      <cdr:y>-0.00025</cdr:y>
    </cdr:from>
    <cdr:to>
      <cdr:x>0.12825</cdr:x>
      <cdr:y>-0.00025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、河川災修及搶修工程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200025</xdr:colOff>
      <xdr:row>44</xdr:row>
      <xdr:rowOff>28575</xdr:rowOff>
    </xdr:to>
    <xdr:graphicFrame>
      <xdr:nvGraphicFramePr>
        <xdr:cNvPr id="1" name="圖表 2"/>
        <xdr:cNvGraphicFramePr/>
      </xdr:nvGraphicFramePr>
      <xdr:xfrm>
        <a:off x="0" y="4953000"/>
        <a:ext cx="5553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</xdr:row>
      <xdr:rowOff>409575</xdr:rowOff>
    </xdr:from>
    <xdr:to>
      <xdr:col>7</xdr:col>
      <xdr:colOff>638175</xdr:colOff>
      <xdr:row>20</xdr:row>
      <xdr:rowOff>123825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42875" y="733425"/>
          <a:ext cx="5067300" cy="3867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年度河川構造物維護管理共計堤防為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；堤防綠美化面積總計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平方公尺，最多為屏東縣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，第三為臺東縣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平方公尺占總數之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oneCellAnchor>
    <xdr:from>
      <xdr:col>0</xdr:col>
      <xdr:colOff>381000</xdr:colOff>
      <xdr:row>23</xdr:row>
      <xdr:rowOff>171450</xdr:rowOff>
    </xdr:from>
    <xdr:ext cx="419100" cy="247650"/>
    <xdr:sp>
      <xdr:nvSpPr>
        <xdr:cNvPr id="3" name="文字 2"/>
        <xdr:cNvSpPr txBox="1">
          <a:spLocks noChangeArrowheads="1"/>
        </xdr:cNvSpPr>
      </xdr:nvSpPr>
      <xdr:spPr>
        <a:xfrm>
          <a:off x="381000" y="525780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公里</a:t>
          </a:r>
        </a:p>
      </xdr:txBody>
    </xdr:sp>
    <xdr:clientData/>
  </xdr:oneCellAnchor>
  <xdr:oneCellAnchor>
    <xdr:from>
      <xdr:col>1</xdr:col>
      <xdr:colOff>266700</xdr:colOff>
      <xdr:row>21</xdr:row>
      <xdr:rowOff>104775</xdr:rowOff>
    </xdr:from>
    <xdr:ext cx="4248150" cy="257175"/>
    <xdr:sp>
      <xdr:nvSpPr>
        <xdr:cNvPr id="4" name="文字 1"/>
        <xdr:cNvSpPr txBox="1">
          <a:spLocks noChangeArrowheads="1"/>
        </xdr:cNvSpPr>
      </xdr:nvSpPr>
      <xdr:spPr>
        <a:xfrm>
          <a:off x="723900" y="4772025"/>
          <a:ext cx="424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、河川構造物維護管理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-0.00025</cdr:y>
    </cdr:from>
    <cdr:to>
      <cdr:x>0.99225</cdr:x>
      <cdr:y>0.08725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0"/>
          <a:ext cx="455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、河川防洪設施受損情形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0.07275</cdr:y>
    </cdr:from>
    <cdr:to>
      <cdr:x>0.9505</cdr:x>
      <cdr:y>0.16475</cdr:y>
    </cdr:to>
    <cdr:sp>
      <cdr:nvSpPr>
        <cdr:cNvPr id="1" name="文字 1"/>
        <cdr:cNvSpPr txBox="1">
          <a:spLocks noChangeArrowheads="1"/>
        </cdr:cNvSpPr>
      </cdr:nvSpPr>
      <cdr:spPr>
        <a:xfrm>
          <a:off x="247650" y="228600"/>
          <a:ext cx="4676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、河川防洪設施受損情形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護岸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266700</xdr:rowOff>
    </xdr:from>
    <xdr:to>
      <xdr:col>7</xdr:col>
      <xdr:colOff>695325</xdr:colOff>
      <xdr:row>14</xdr:row>
      <xdr:rowOff>123825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266700"/>
          <a:ext cx="5162550" cy="2790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1148" rIns="45720" bIns="41148" anchor="ctr"/>
        <a:p>
          <a:pPr algn="just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年因蓮花颱風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蘇迪勒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颱風、杜鵑颱風、豪雨及水患等侵襲致部分防洪設施造成災害。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年河川防洪設施沖毀受損共計堤防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公尺，以新竹縣損毀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公尺最高占總數之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，次為苗栗縣及臺東縣各為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公尺分別占總數之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；護岸受損計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，第三為苗栗縣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152400</xdr:colOff>
      <xdr:row>15</xdr:row>
      <xdr:rowOff>0</xdr:rowOff>
    </xdr:from>
    <xdr:to>
      <xdr:col>7</xdr:col>
      <xdr:colOff>238125</xdr:colOff>
      <xdr:row>29</xdr:row>
      <xdr:rowOff>133350</xdr:rowOff>
    </xdr:to>
    <xdr:graphicFrame>
      <xdr:nvGraphicFramePr>
        <xdr:cNvPr id="2" name="圖表 3"/>
        <xdr:cNvGraphicFramePr/>
      </xdr:nvGraphicFramePr>
      <xdr:xfrm>
        <a:off x="152400" y="3143250"/>
        <a:ext cx="4695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485775</xdr:colOff>
      <xdr:row>9</xdr:row>
      <xdr:rowOff>9525</xdr:rowOff>
    </xdr:from>
    <xdr:ext cx="5715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410075" y="1933575"/>
          <a:ext cx="571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4</xdr:col>
      <xdr:colOff>190500</xdr:colOff>
      <xdr:row>24</xdr:row>
      <xdr:rowOff>200025</xdr:rowOff>
    </xdr:from>
    <xdr:to>
      <xdr:col>4</xdr:col>
      <xdr:colOff>657225</xdr:colOff>
      <xdr:row>25</xdr:row>
      <xdr:rowOff>161925</xdr:rowOff>
    </xdr:to>
    <xdr:sp>
      <xdr:nvSpPr>
        <xdr:cNvPr id="4" name="Line 5"/>
        <xdr:cNvSpPr>
          <a:spLocks/>
        </xdr:cNvSpPr>
      </xdr:nvSpPr>
      <xdr:spPr>
        <a:xfrm>
          <a:off x="2743200" y="5372100"/>
          <a:ext cx="466725" cy="1714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25</xdr:row>
      <xdr:rowOff>180975</xdr:rowOff>
    </xdr:from>
    <xdr:to>
      <xdr:col>5</xdr:col>
      <xdr:colOff>85725</xdr:colOff>
      <xdr:row>25</xdr:row>
      <xdr:rowOff>180975</xdr:rowOff>
    </xdr:to>
    <xdr:sp>
      <xdr:nvSpPr>
        <xdr:cNvPr id="5" name="Line 8"/>
        <xdr:cNvSpPr>
          <a:spLocks/>
        </xdr:cNvSpPr>
      </xdr:nvSpPr>
      <xdr:spPr>
        <a:xfrm>
          <a:off x="3152775" y="5562600"/>
          <a:ext cx="17145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2</xdr:col>
      <xdr:colOff>581025</xdr:colOff>
      <xdr:row>18</xdr:row>
      <xdr:rowOff>95250</xdr:rowOff>
    </xdr:to>
    <xdr:sp>
      <xdr:nvSpPr>
        <xdr:cNvPr id="6" name="Line 12"/>
        <xdr:cNvSpPr>
          <a:spLocks/>
        </xdr:cNvSpPr>
      </xdr:nvSpPr>
      <xdr:spPr>
        <a:xfrm flipH="1">
          <a:off x="1609725" y="4010025"/>
          <a:ext cx="1143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104775</xdr:rowOff>
    </xdr:from>
    <xdr:to>
      <xdr:col>2</xdr:col>
      <xdr:colOff>666750</xdr:colOff>
      <xdr:row>18</xdr:row>
      <xdr:rowOff>104775</xdr:rowOff>
    </xdr:to>
    <xdr:sp>
      <xdr:nvSpPr>
        <xdr:cNvPr id="7" name="Line 13"/>
        <xdr:cNvSpPr>
          <a:spLocks/>
        </xdr:cNvSpPr>
      </xdr:nvSpPr>
      <xdr:spPr>
        <a:xfrm flipH="1">
          <a:off x="1657350" y="4019550"/>
          <a:ext cx="1524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561975</xdr:colOff>
      <xdr:row>18</xdr:row>
      <xdr:rowOff>85725</xdr:rowOff>
    </xdr:from>
    <xdr:to>
      <xdr:col>2</xdr:col>
      <xdr:colOff>657225</xdr:colOff>
      <xdr:row>18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1704975" y="4000500"/>
          <a:ext cx="9525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600075</xdr:colOff>
      <xdr:row>22</xdr:row>
      <xdr:rowOff>85725</xdr:rowOff>
    </xdr:from>
    <xdr:to>
      <xdr:col>9</xdr:col>
      <xdr:colOff>600075</xdr:colOff>
      <xdr:row>23</xdr:row>
      <xdr:rowOff>47625</xdr:rowOff>
    </xdr:to>
    <xdr:sp>
      <xdr:nvSpPr>
        <xdr:cNvPr id="9" name="AutoShape 18"/>
        <xdr:cNvSpPr>
          <a:spLocks/>
        </xdr:cNvSpPr>
      </xdr:nvSpPr>
      <xdr:spPr>
        <a:xfrm rot="5400000">
          <a:off x="6677025" y="4838700"/>
          <a:ext cx="0" cy="171450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447675</xdr:colOff>
      <xdr:row>21</xdr:row>
      <xdr:rowOff>66675</xdr:rowOff>
    </xdr:from>
    <xdr:to>
      <xdr:col>9</xdr:col>
      <xdr:colOff>447675</xdr:colOff>
      <xdr:row>22</xdr:row>
      <xdr:rowOff>47625</xdr:rowOff>
    </xdr:to>
    <xdr:sp>
      <xdr:nvSpPr>
        <xdr:cNvPr id="10" name="AutoShape 19"/>
        <xdr:cNvSpPr>
          <a:spLocks/>
        </xdr:cNvSpPr>
      </xdr:nvSpPr>
      <xdr:spPr>
        <a:xfrm>
          <a:off x="6524625" y="4610100"/>
          <a:ext cx="0" cy="190500"/>
        </a:xfrm>
        <a:prstGeom prst="straightConnector1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523875</xdr:colOff>
      <xdr:row>22</xdr:row>
      <xdr:rowOff>200025</xdr:rowOff>
    </xdr:from>
    <xdr:to>
      <xdr:col>9</xdr:col>
      <xdr:colOff>523875</xdr:colOff>
      <xdr:row>23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6600825" y="4953000"/>
          <a:ext cx="0" cy="1333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133350</xdr:rowOff>
    </xdr:from>
    <xdr:to>
      <xdr:col>9</xdr:col>
      <xdr:colOff>466725</xdr:colOff>
      <xdr:row>21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6543675" y="4467225"/>
          <a:ext cx="0" cy="1238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457200</xdr:colOff>
      <xdr:row>24</xdr:row>
      <xdr:rowOff>95250</xdr:rowOff>
    </xdr:from>
    <xdr:to>
      <xdr:col>8</xdr:col>
      <xdr:colOff>457200</xdr:colOff>
      <xdr:row>25</xdr:row>
      <xdr:rowOff>133350</xdr:rowOff>
    </xdr:to>
    <xdr:sp>
      <xdr:nvSpPr>
        <xdr:cNvPr id="13" name="Line 22"/>
        <xdr:cNvSpPr>
          <a:spLocks/>
        </xdr:cNvSpPr>
      </xdr:nvSpPr>
      <xdr:spPr>
        <a:xfrm>
          <a:off x="5848350" y="5267325"/>
          <a:ext cx="0" cy="2476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47625</xdr:rowOff>
    </xdr:from>
    <xdr:to>
      <xdr:col>7</xdr:col>
      <xdr:colOff>590550</xdr:colOff>
      <xdr:row>42</xdr:row>
      <xdr:rowOff>133350</xdr:rowOff>
    </xdr:to>
    <xdr:graphicFrame>
      <xdr:nvGraphicFramePr>
        <xdr:cNvPr id="14" name="圖表 1"/>
        <xdr:cNvGraphicFramePr/>
      </xdr:nvGraphicFramePr>
      <xdr:xfrm>
        <a:off x="19050" y="5848350"/>
        <a:ext cx="5181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209550</xdr:rowOff>
    </xdr:from>
    <xdr:to>
      <xdr:col>8</xdr:col>
      <xdr:colOff>9525</xdr:colOff>
      <xdr:row>18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533400"/>
          <a:ext cx="5229225" cy="3695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年底現有河川防洪設施堤防為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公尺，護岸為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公尺。其中堤防最多者為花蓮縣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。現有護岸最多者為新北市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，桃園市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38100</xdr:colOff>
      <xdr:row>22</xdr:row>
      <xdr:rowOff>38100</xdr:rowOff>
    </xdr:from>
    <xdr:to>
      <xdr:col>8</xdr:col>
      <xdr:colOff>142875</xdr:colOff>
      <xdr:row>40</xdr:row>
      <xdr:rowOff>133350</xdr:rowOff>
    </xdr:to>
    <xdr:graphicFrame>
      <xdr:nvGraphicFramePr>
        <xdr:cNvPr id="2" name="圖表 2"/>
        <xdr:cNvGraphicFramePr/>
      </xdr:nvGraphicFramePr>
      <xdr:xfrm>
        <a:off x="38100" y="4972050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20</xdr:row>
      <xdr:rowOff>190500</xdr:rowOff>
    </xdr:from>
    <xdr:to>
      <xdr:col>6</xdr:col>
      <xdr:colOff>676275</xdr:colOff>
      <xdr:row>22</xdr:row>
      <xdr:rowOff>133350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33425" y="4705350"/>
          <a:ext cx="38290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、現有河川防洪設施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0.11725</cdr:y>
    </cdr:from>
    <cdr:to>
      <cdr:x>0.14175</cdr:x>
      <cdr:y>0.176</cdr:y>
    </cdr:to>
    <cdr:sp>
      <cdr:nvSpPr>
        <cdr:cNvPr id="1" name="文字 2"/>
        <cdr:cNvSpPr txBox="1">
          <a:spLocks noChangeArrowheads="1"/>
        </cdr:cNvSpPr>
      </cdr:nvSpPr>
      <cdr:spPr>
        <a:xfrm>
          <a:off x="66675" y="4857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公里</a:t>
          </a:r>
        </a:p>
      </cdr:txBody>
    </cdr:sp>
  </cdr:relSizeAnchor>
  <cdr:relSizeAnchor xmlns:cdr="http://schemas.openxmlformats.org/drawingml/2006/chartDrawing">
    <cdr:from>
      <cdr:x>0.08</cdr:x>
      <cdr:y>0.01</cdr:y>
    </cdr:from>
    <cdr:to>
      <cdr:x>0.88275</cdr:x>
      <cdr:y>0.065</cdr:y>
    </cdr:to>
    <cdr:sp>
      <cdr:nvSpPr>
        <cdr:cNvPr id="2" name="文字 1"/>
        <cdr:cNvSpPr txBox="1">
          <a:spLocks noChangeArrowheads="1"/>
        </cdr:cNvSpPr>
      </cdr:nvSpPr>
      <cdr:spPr>
        <a:xfrm>
          <a:off x="409575" y="38100"/>
          <a:ext cx="416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、河川環境改善工程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409575</xdr:rowOff>
    </xdr:from>
    <xdr:to>
      <xdr:col>7</xdr:col>
      <xdr:colOff>771525</xdr:colOff>
      <xdr:row>18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733425"/>
          <a:ext cx="5210175" cy="34004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年度河川環境改善工程，共計堤防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為最多，其次是雲林縣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，第三是彰化縣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3,3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次之，第三是桃園市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66675</xdr:colOff>
      <xdr:row>20</xdr:row>
      <xdr:rowOff>114300</xdr:rowOff>
    </xdr:from>
    <xdr:to>
      <xdr:col>7</xdr:col>
      <xdr:colOff>676275</xdr:colOff>
      <xdr:row>40</xdr:row>
      <xdr:rowOff>123825</xdr:rowOff>
    </xdr:to>
    <xdr:graphicFrame>
      <xdr:nvGraphicFramePr>
        <xdr:cNvPr id="2" name="圖表 2"/>
        <xdr:cNvGraphicFramePr/>
      </xdr:nvGraphicFramePr>
      <xdr:xfrm>
        <a:off x="66675" y="4657725"/>
        <a:ext cx="51816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0.08675</cdr:y>
    </cdr:from>
    <cdr:to>
      <cdr:x>0.1205</cdr:x>
      <cdr:y>0.15</cdr:y>
    </cdr:to>
    <cdr:sp>
      <cdr:nvSpPr>
        <cdr:cNvPr id="1" name="文字 2"/>
        <cdr:cNvSpPr txBox="1">
          <a:spLocks noChangeArrowheads="1"/>
        </cdr:cNvSpPr>
      </cdr:nvSpPr>
      <cdr:spPr>
        <a:xfrm>
          <a:off x="295275" y="38100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4114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0.13775</cdr:x>
      <cdr:y>-0.00025</cdr:y>
    </cdr:from>
    <cdr:to>
      <cdr:x>0.82525</cdr:x>
      <cdr:y>0.0435</cdr:y>
    </cdr:to>
    <cdr:sp>
      <cdr:nvSpPr>
        <cdr:cNvPr id="2" name="文字 1"/>
        <cdr:cNvSpPr txBox="1">
          <a:spLocks noChangeArrowheads="1"/>
        </cdr:cNvSpPr>
      </cdr:nvSpPr>
      <cdr:spPr>
        <a:xfrm>
          <a:off x="752475" y="0"/>
          <a:ext cx="3800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、河川歲修工程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95250</xdr:colOff>
      <xdr:row>19</xdr:row>
      <xdr:rowOff>171450</xdr:rowOff>
    </xdr:from>
    <xdr:to>
      <xdr:col>8</xdr:col>
      <xdr:colOff>266700</xdr:colOff>
      <xdr:row>40</xdr:row>
      <xdr:rowOff>190500</xdr:rowOff>
    </xdr:to>
    <xdr:graphicFrame>
      <xdr:nvGraphicFramePr>
        <xdr:cNvPr id="2" name="圖表 3"/>
        <xdr:cNvGraphicFramePr/>
      </xdr:nvGraphicFramePr>
      <xdr:xfrm>
        <a:off x="95250" y="4533900"/>
        <a:ext cx="5524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428625</xdr:rowOff>
    </xdr:from>
    <xdr:to>
      <xdr:col>7</xdr:col>
      <xdr:colOff>657225</xdr:colOff>
      <xdr:row>18</xdr:row>
      <xdr:rowOff>95250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123825" y="752475"/>
          <a:ext cx="5105400" cy="3495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年度河川歲修工程共計堤防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1,054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578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公尺以新北市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次之，第三是南投縣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66675</xdr:rowOff>
    </xdr:from>
    <xdr:to>
      <xdr:col>8</xdr:col>
      <xdr:colOff>190500</xdr:colOff>
      <xdr:row>41</xdr:row>
      <xdr:rowOff>38100</xdr:rowOff>
    </xdr:to>
    <xdr:graphicFrame>
      <xdr:nvGraphicFramePr>
        <xdr:cNvPr id="1" name="圖表 200"/>
        <xdr:cNvGraphicFramePr/>
      </xdr:nvGraphicFramePr>
      <xdr:xfrm>
        <a:off x="57150" y="480060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371475</xdr:colOff>
      <xdr:row>21</xdr:row>
      <xdr:rowOff>104775</xdr:rowOff>
    </xdr:from>
    <xdr:ext cx="361950" cy="257175"/>
    <xdr:sp>
      <xdr:nvSpPr>
        <xdr:cNvPr id="2" name="文字 2"/>
        <xdr:cNvSpPr txBox="1">
          <a:spLocks noChangeArrowheads="1"/>
        </xdr:cNvSpPr>
      </xdr:nvSpPr>
      <xdr:spPr>
        <a:xfrm>
          <a:off x="371475" y="48387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4114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xdr:txBody>
    </xdr:sp>
    <xdr:clientData/>
  </xdr:oneCellAnchor>
  <xdr:oneCellAnchor>
    <xdr:from>
      <xdr:col>1</xdr:col>
      <xdr:colOff>161925</xdr:colOff>
      <xdr:row>19</xdr:row>
      <xdr:rowOff>180975</xdr:rowOff>
    </xdr:from>
    <xdr:ext cx="4219575" cy="304800"/>
    <xdr:sp>
      <xdr:nvSpPr>
        <xdr:cNvPr id="3" name="文字 1"/>
        <xdr:cNvSpPr txBox="1">
          <a:spLocks noChangeArrowheads="1"/>
        </xdr:cNvSpPr>
      </xdr:nvSpPr>
      <xdr:spPr>
        <a:xfrm>
          <a:off x="619125" y="4514850"/>
          <a:ext cx="421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、河川防災減災工程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xdr:txBody>
    </xdr:sp>
    <xdr:clientData/>
  </xdr:oneCellAnchor>
  <xdr:twoCellAnchor>
    <xdr:from>
      <xdr:col>0</xdr:col>
      <xdr:colOff>142875</xdr:colOff>
      <xdr:row>1</xdr:row>
      <xdr:rowOff>352425</xdr:rowOff>
    </xdr:from>
    <xdr:to>
      <xdr:col>7</xdr:col>
      <xdr:colOff>733425</xdr:colOff>
      <xdr:row>18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142875" y="676275"/>
          <a:ext cx="5162550" cy="34575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年度河川防災減災工程堤防共計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公尺，最多為花蓮縣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，其次是宜蘭縣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，第三為雲林縣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公尺，以高雄市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公尺為最多占總數之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，新竹縣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次之，第三為新北市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0.0935</cdr:y>
    </cdr:from>
    <cdr:to>
      <cdr:x>0.14525</cdr:x>
      <cdr:y>0.14125</cdr:y>
    </cdr:to>
    <cdr:sp>
      <cdr:nvSpPr>
        <cdr:cNvPr id="1" name="文字 2"/>
        <cdr:cNvSpPr txBox="1">
          <a:spLocks noChangeArrowheads="1"/>
        </cdr:cNvSpPr>
      </cdr:nvSpPr>
      <cdr:spPr>
        <a:xfrm>
          <a:off x="276225" y="3714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公尺</a:t>
          </a:r>
        </a:p>
      </cdr:txBody>
    </cdr:sp>
  </cdr:relSizeAnchor>
  <cdr:relSizeAnchor xmlns:cdr="http://schemas.openxmlformats.org/drawingml/2006/chartDrawing">
    <cdr:from>
      <cdr:x>0.1295</cdr:x>
      <cdr:y>-0.01</cdr:y>
    </cdr:from>
    <cdr:to>
      <cdr:x>0.907</cdr:x>
      <cdr:y>0.03875</cdr:y>
    </cdr:to>
    <cdr:sp>
      <cdr:nvSpPr>
        <cdr:cNvPr id="2" name="文字 1"/>
        <cdr:cNvSpPr txBox="1">
          <a:spLocks noChangeArrowheads="1"/>
        </cdr:cNvSpPr>
      </cdr:nvSpPr>
      <cdr:spPr>
        <a:xfrm>
          <a:off x="714375" y="-38099"/>
          <a:ext cx="431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、河川災修及搶修工程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--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333375</xdr:rowOff>
    </xdr:from>
    <xdr:to>
      <xdr:col>7</xdr:col>
      <xdr:colOff>638175</xdr:colOff>
      <xdr:row>18</xdr:row>
      <xdr:rowOff>47625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657225"/>
          <a:ext cx="5067300" cy="3514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年度河川災修及搶修工程共計堤防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公尺，最多者為臺中市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，第三是臺東縣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；護岸總計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公尺，最多者為新北市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，其次是高雄市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，第三是花蓮縣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0</xdr:col>
      <xdr:colOff>0</xdr:colOff>
      <xdr:row>20</xdr:row>
      <xdr:rowOff>104775</xdr:rowOff>
    </xdr:from>
    <xdr:to>
      <xdr:col>8</xdr:col>
      <xdr:colOff>200025</xdr:colOff>
      <xdr:row>42</xdr:row>
      <xdr:rowOff>38100</xdr:rowOff>
    </xdr:to>
    <xdr:graphicFrame>
      <xdr:nvGraphicFramePr>
        <xdr:cNvPr id="2" name="圖表 3"/>
        <xdr:cNvGraphicFramePr/>
      </xdr:nvGraphicFramePr>
      <xdr:xfrm>
        <a:off x="0" y="4648200"/>
        <a:ext cx="5553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625" style="1" customWidth="1"/>
    <col min="11" max="11" width="12.375" style="1" customWidth="1"/>
    <col min="12" max="12" width="8.875" style="1" customWidth="1"/>
    <col min="13" max="13" width="8.25390625" style="1" customWidth="1"/>
    <col min="14" max="14" width="9.25390625" style="1" bestFit="1" customWidth="1"/>
    <col min="15" max="16384" width="9.00390625" style="1" customWidth="1"/>
  </cols>
  <sheetData>
    <row r="1" spans="1:14" ht="25.5" customHeight="1">
      <c r="A1" s="20" t="s">
        <v>56</v>
      </c>
      <c r="N1"/>
    </row>
    <row r="2" spans="1:14" ht="35.25" customHeight="1">
      <c r="A2" s="26" t="s">
        <v>20</v>
      </c>
      <c r="J2" s="1" t="s">
        <v>16</v>
      </c>
      <c r="K2" s="1" t="s">
        <v>17</v>
      </c>
      <c r="N2"/>
    </row>
    <row r="3" spans="9:14" ht="16.5">
      <c r="I3" s="14" t="s">
        <v>25</v>
      </c>
      <c r="J3" s="31">
        <v>106215</v>
      </c>
      <c r="K3" s="31">
        <v>169757</v>
      </c>
      <c r="L3" s="29">
        <f>J3/$J$22*100</f>
        <v>3.66539086287059</v>
      </c>
      <c r="M3" s="29">
        <f aca="true" t="shared" si="0" ref="M3:M21">K3/$K$22*100</f>
        <v>14.50583499321095</v>
      </c>
      <c r="N3" s="37">
        <f aca="true" t="shared" si="1" ref="N3:N21">J3+K3</f>
        <v>275972</v>
      </c>
    </row>
    <row r="4" spans="9:14" ht="16.5">
      <c r="I4" s="14" t="s">
        <v>18</v>
      </c>
      <c r="J4" s="31">
        <v>116756</v>
      </c>
      <c r="K4" s="31">
        <v>65198</v>
      </c>
      <c r="L4" s="29">
        <f aca="true" t="shared" si="2" ref="L4:L21">J4/$J$22*100</f>
        <v>4.029151961449123</v>
      </c>
      <c r="M4" s="29">
        <f t="shared" si="0"/>
        <v>5.571207254412882</v>
      </c>
      <c r="N4" s="37">
        <f t="shared" si="1"/>
        <v>181954</v>
      </c>
    </row>
    <row r="5" spans="9:14" ht="16.5">
      <c r="I5" s="27" t="s">
        <v>45</v>
      </c>
      <c r="J5" s="31">
        <v>48150</v>
      </c>
      <c r="K5" s="31">
        <v>148842</v>
      </c>
      <c r="L5" s="29">
        <f t="shared" si="2"/>
        <v>1.6616162505034024</v>
      </c>
      <c r="M5" s="29">
        <f t="shared" si="0"/>
        <v>12.71863600357867</v>
      </c>
      <c r="N5" s="37">
        <f t="shared" si="1"/>
        <v>196992</v>
      </c>
    </row>
    <row r="6" spans="9:14" ht="16.5">
      <c r="I6" s="14" t="s">
        <v>38</v>
      </c>
      <c r="J6" s="31">
        <v>264541</v>
      </c>
      <c r="K6" s="31">
        <v>39276</v>
      </c>
      <c r="L6" s="29">
        <f t="shared" si="2"/>
        <v>9.12908877516969</v>
      </c>
      <c r="M6" s="29">
        <f t="shared" si="0"/>
        <v>3.356157184642479</v>
      </c>
      <c r="N6" s="37">
        <f t="shared" si="1"/>
        <v>303817</v>
      </c>
    </row>
    <row r="7" spans="9:14" ht="16.5">
      <c r="I7" s="14" t="s">
        <v>14</v>
      </c>
      <c r="J7" s="31">
        <v>250150</v>
      </c>
      <c r="K7" s="31">
        <v>93023</v>
      </c>
      <c r="L7" s="30">
        <f t="shared" si="2"/>
        <v>8.632467394879047</v>
      </c>
      <c r="M7" s="30">
        <f t="shared" si="0"/>
        <v>7.948869787834742</v>
      </c>
      <c r="N7" s="37">
        <f t="shared" si="1"/>
        <v>343173</v>
      </c>
    </row>
    <row r="8" spans="9:14" ht="16.5">
      <c r="I8" s="27" t="s">
        <v>26</v>
      </c>
      <c r="J8" s="31">
        <v>117440</v>
      </c>
      <c r="K8" s="31">
        <v>112316</v>
      </c>
      <c r="L8" s="30">
        <f t="shared" si="2"/>
        <v>4.052756229680573</v>
      </c>
      <c r="M8" s="30">
        <f t="shared" si="0"/>
        <v>9.597467928259107</v>
      </c>
      <c r="N8" s="37">
        <f t="shared" si="1"/>
        <v>229756</v>
      </c>
    </row>
    <row r="9" spans="9:14" ht="14.25" customHeight="1">
      <c r="I9" s="27" t="s">
        <v>6</v>
      </c>
      <c r="J9" s="31">
        <v>229468</v>
      </c>
      <c r="K9" s="31">
        <v>12452</v>
      </c>
      <c r="L9" s="30">
        <f t="shared" si="2"/>
        <v>7.918748863354407</v>
      </c>
      <c r="M9" s="30">
        <f t="shared" si="0"/>
        <v>1.06403068701416</v>
      </c>
      <c r="N9" s="37">
        <f t="shared" si="1"/>
        <v>241920</v>
      </c>
    </row>
    <row r="10" spans="9:14" ht="16.5">
      <c r="I10" s="27" t="s">
        <v>7</v>
      </c>
      <c r="J10" s="31">
        <v>95362</v>
      </c>
      <c r="K10" s="31">
        <v>27486</v>
      </c>
      <c r="L10" s="30">
        <f t="shared" si="2"/>
        <v>3.2908629050987632</v>
      </c>
      <c r="M10" s="30">
        <f t="shared" si="0"/>
        <v>2.3486947850362356</v>
      </c>
      <c r="N10" s="37">
        <f t="shared" si="1"/>
        <v>122848</v>
      </c>
    </row>
    <row r="11" spans="9:14" ht="16.5">
      <c r="I11" s="27" t="s">
        <v>1</v>
      </c>
      <c r="J11" s="31">
        <v>162960</v>
      </c>
      <c r="K11" s="31">
        <v>54912</v>
      </c>
      <c r="L11" s="30">
        <f t="shared" si="2"/>
        <v>5.623613378650768</v>
      </c>
      <c r="M11" s="30">
        <f t="shared" si="0"/>
        <v>4.692262534959971</v>
      </c>
      <c r="N11" s="37">
        <f t="shared" si="1"/>
        <v>217872</v>
      </c>
    </row>
    <row r="12" spans="9:14" ht="16.5">
      <c r="I12" s="27" t="s">
        <v>8</v>
      </c>
      <c r="J12" s="31">
        <v>84328</v>
      </c>
      <c r="K12" s="31">
        <v>9492</v>
      </c>
      <c r="L12" s="30">
        <f t="shared" si="2"/>
        <v>2.9100887886282645</v>
      </c>
      <c r="M12" s="30">
        <f t="shared" si="0"/>
        <v>0.8110969547974949</v>
      </c>
      <c r="N12" s="37">
        <f t="shared" si="1"/>
        <v>93820</v>
      </c>
    </row>
    <row r="13" spans="9:14" ht="16.5">
      <c r="I13" s="27" t="s">
        <v>3</v>
      </c>
      <c r="J13" s="31">
        <v>143884</v>
      </c>
      <c r="K13" s="31">
        <v>76933</v>
      </c>
      <c r="L13" s="30">
        <f t="shared" si="2"/>
        <v>4.965316564640323</v>
      </c>
      <c r="M13" s="30">
        <f t="shared" si="0"/>
        <v>6.573969871832667</v>
      </c>
      <c r="N13" s="37">
        <f t="shared" si="1"/>
        <v>220817</v>
      </c>
    </row>
    <row r="14" spans="9:14" ht="16.5">
      <c r="I14" s="27" t="s">
        <v>0</v>
      </c>
      <c r="J14" s="31">
        <v>287921</v>
      </c>
      <c r="K14" s="31">
        <v>66949</v>
      </c>
      <c r="L14" s="30">
        <f t="shared" si="2"/>
        <v>9.935913031385049</v>
      </c>
      <c r="M14" s="30">
        <f t="shared" si="0"/>
        <v>5.720831229112672</v>
      </c>
      <c r="N14" s="37">
        <f t="shared" si="1"/>
        <v>354870</v>
      </c>
    </row>
    <row r="15" spans="9:14" ht="16.5">
      <c r="I15" s="27" t="s">
        <v>9</v>
      </c>
      <c r="J15" s="31">
        <v>205561</v>
      </c>
      <c r="K15" s="31">
        <v>40869</v>
      </c>
      <c r="L15" s="30">
        <f t="shared" si="2"/>
        <v>7.093738277668327</v>
      </c>
      <c r="M15" s="30">
        <f t="shared" si="0"/>
        <v>3.4922799668793534</v>
      </c>
      <c r="N15" s="37">
        <f t="shared" si="1"/>
        <v>246430</v>
      </c>
    </row>
    <row r="16" spans="9:14" ht="16.5">
      <c r="I16" s="27" t="s">
        <v>2</v>
      </c>
      <c r="J16" s="31">
        <v>126776</v>
      </c>
      <c r="K16" s="31">
        <v>103905</v>
      </c>
      <c r="L16" s="30">
        <f t="shared" si="2"/>
        <v>4.37493378554142</v>
      </c>
      <c r="M16" s="30">
        <f t="shared" si="0"/>
        <v>8.87874305607182</v>
      </c>
      <c r="N16" s="37">
        <f t="shared" si="1"/>
        <v>230681</v>
      </c>
    </row>
    <row r="17" spans="9:14" ht="16.5">
      <c r="I17" s="27" t="s">
        <v>5</v>
      </c>
      <c r="J17" s="31">
        <v>230268</v>
      </c>
      <c r="K17" s="31">
        <v>67329</v>
      </c>
      <c r="L17" s="30">
        <f t="shared" si="2"/>
        <v>7.946356194619263</v>
      </c>
      <c r="M17" s="30">
        <f t="shared" si="0"/>
        <v>5.753302451491839</v>
      </c>
      <c r="N17" s="37">
        <f t="shared" si="1"/>
        <v>297597</v>
      </c>
    </row>
    <row r="18" spans="9:14" ht="16.5">
      <c r="I18" s="27" t="s">
        <v>4</v>
      </c>
      <c r="J18" s="31">
        <v>391362</v>
      </c>
      <c r="K18" s="31">
        <v>66342</v>
      </c>
      <c r="L18" s="30">
        <f t="shared" si="2"/>
        <v>13.505575473094758</v>
      </c>
      <c r="M18" s="30">
        <f t="shared" si="0"/>
        <v>5.668962723891215</v>
      </c>
      <c r="N18" s="37">
        <f t="shared" si="1"/>
        <v>457704</v>
      </c>
    </row>
    <row r="19" spans="9:14" ht="16.5">
      <c r="I19" s="14" t="s">
        <v>10</v>
      </c>
      <c r="J19" s="31">
        <v>15638</v>
      </c>
      <c r="K19" s="31">
        <v>8833</v>
      </c>
      <c r="L19" s="29">
        <f t="shared" si="2"/>
        <v>0.5396543078997343</v>
      </c>
      <c r="M19" s="29">
        <f t="shared" si="0"/>
        <v>0.7547850191452037</v>
      </c>
      <c r="N19" s="37">
        <f t="shared" si="1"/>
        <v>24471</v>
      </c>
    </row>
    <row r="20" spans="9:14" ht="16.5">
      <c r="I20" s="14" t="s">
        <v>11</v>
      </c>
      <c r="J20" s="31">
        <v>10101</v>
      </c>
      <c r="K20" s="31">
        <v>3528</v>
      </c>
      <c r="L20" s="29">
        <f t="shared" si="2"/>
        <v>0.3485770663828633</v>
      </c>
      <c r="M20" s="29">
        <f t="shared" si="0"/>
        <v>0.3014696646149981</v>
      </c>
      <c r="N20" s="37">
        <f t="shared" si="1"/>
        <v>13629</v>
      </c>
    </row>
    <row r="21" spans="9:14" ht="16.5">
      <c r="I21" s="14" t="s">
        <v>13</v>
      </c>
      <c r="J21" s="31">
        <v>10900</v>
      </c>
      <c r="K21" s="31">
        <v>2825</v>
      </c>
      <c r="L21" s="29">
        <f t="shared" si="2"/>
        <v>0.3761498884836363</v>
      </c>
      <c r="M21" s="29">
        <f t="shared" si="0"/>
        <v>0.24139790321354015</v>
      </c>
      <c r="N21" s="37">
        <f t="shared" si="1"/>
        <v>13725</v>
      </c>
    </row>
    <row r="22" spans="9:14" ht="16.5">
      <c r="I22" s="14" t="s">
        <v>15</v>
      </c>
      <c r="J22" s="31">
        <f>SUM(J3:J21)</f>
        <v>2897781</v>
      </c>
      <c r="K22" s="31">
        <f>SUM(K3:K21)</f>
        <v>1170267</v>
      </c>
      <c r="L22" s="31">
        <f>SUM(L3:L21)</f>
        <v>99.99999999999999</v>
      </c>
      <c r="M22" s="31">
        <f>SUM(M3:M21)</f>
        <v>99.99999999999999</v>
      </c>
      <c r="N22" s="37"/>
    </row>
    <row r="23" spans="9:14" ht="16.5">
      <c r="I23" s="27"/>
      <c r="J23" s="38"/>
      <c r="K23" s="38"/>
      <c r="L23" s="30"/>
      <c r="M23" s="39"/>
      <c r="N23"/>
    </row>
  </sheetData>
  <sheetProtection/>
  <printOptions/>
  <pageMargins left="1.1811023622047245" right="0.5905511811023623" top="0.984251968503937" bottom="0.984251968503937" header="0.5118110236220472" footer="0.5118110236220472"/>
  <pageSetup firstPageNumber="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9.125" style="1" bestFit="1" customWidth="1"/>
    <col min="11" max="11" width="8.00390625" style="1" customWidth="1"/>
    <col min="12" max="12" width="7.75390625" style="1" customWidth="1"/>
    <col min="13" max="13" width="7.625" style="1" customWidth="1"/>
    <col min="14" max="14" width="8.87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67" t="s">
        <v>21</v>
      </c>
    </row>
    <row r="3" s="11" customFormat="1" ht="16.5"/>
    <row r="4" spans="8:9" s="11" customFormat="1" ht="16.5">
      <c r="H4" s="12"/>
      <c r="I4" s="12"/>
    </row>
    <row r="5" spans="8:9" s="11" customFormat="1" ht="16.5">
      <c r="H5" s="12"/>
      <c r="I5" s="12"/>
    </row>
    <row r="6" spans="8:9" s="11" customFormat="1" ht="16.5">
      <c r="H6" s="12"/>
      <c r="I6" s="12"/>
    </row>
    <row r="7" spans="8:9" s="11" customFormat="1" ht="16.5">
      <c r="H7" s="12"/>
      <c r="I7" s="12"/>
    </row>
    <row r="8" spans="8:9" s="11" customFormat="1" ht="16.5">
      <c r="H8" s="12"/>
      <c r="I8" s="12"/>
    </row>
    <row r="9" spans="8:9" s="11" customFormat="1" ht="16.5">
      <c r="H9" s="12"/>
      <c r="I9" s="12"/>
    </row>
    <row r="10" spans="8:9" s="11" customFormat="1" ht="16.5">
      <c r="H10" s="12"/>
      <c r="I10" s="12"/>
    </row>
    <row r="11" spans="8:9" s="11" customFormat="1" ht="16.5">
      <c r="H11" s="12"/>
      <c r="I11" s="12"/>
    </row>
    <row r="12" spans="8:14" s="11" customFormat="1" ht="16.5">
      <c r="H12" s="12"/>
      <c r="I12" s="12"/>
      <c r="J12" s="1"/>
      <c r="K12" s="1" t="s">
        <v>16</v>
      </c>
      <c r="L12" s="1" t="s">
        <v>17</v>
      </c>
      <c r="M12" s="1"/>
      <c r="N12" s="1"/>
    </row>
    <row r="13" spans="8:15" s="11" customFormat="1" ht="16.5">
      <c r="H13" s="12"/>
      <c r="I13" s="12"/>
      <c r="J13" s="25" t="s">
        <v>37</v>
      </c>
      <c r="K13" s="33">
        <v>7735</v>
      </c>
      <c r="L13" s="33">
        <v>285</v>
      </c>
      <c r="M13" s="32">
        <f>K13/$K$28*100</f>
        <v>30.46594982078853</v>
      </c>
      <c r="N13" s="32">
        <f>L13/$L$28*100</f>
        <v>4.031117397454031</v>
      </c>
      <c r="O13" s="11">
        <f>K13+L13</f>
        <v>8020</v>
      </c>
    </row>
    <row r="14" spans="8:15" s="11" customFormat="1" ht="16.5">
      <c r="H14" s="12"/>
      <c r="I14" s="12"/>
      <c r="J14" s="25" t="s">
        <v>47</v>
      </c>
      <c r="K14" s="33">
        <v>0</v>
      </c>
      <c r="L14" s="33">
        <v>0</v>
      </c>
      <c r="M14" s="32">
        <f aca="true" t="shared" si="0" ref="M14:M26">K14/$K$28*100</f>
        <v>0</v>
      </c>
      <c r="N14" s="32">
        <f aca="true" t="shared" si="1" ref="N14:N27">L14/$L$28*100</f>
        <v>0</v>
      </c>
      <c r="O14" s="11">
        <f aca="true" t="shared" si="2" ref="O14:O27">K14+L14</f>
        <v>0</v>
      </c>
    </row>
    <row r="15" spans="8:15" s="11" customFormat="1" ht="16.5">
      <c r="H15" s="12"/>
      <c r="I15" s="12"/>
      <c r="J15" s="25" t="s">
        <v>45</v>
      </c>
      <c r="K15" s="33">
        <v>243</v>
      </c>
      <c r="L15" s="33">
        <v>1229</v>
      </c>
      <c r="M15" s="32">
        <f t="shared" si="0"/>
        <v>0.9571074087203121</v>
      </c>
      <c r="N15" s="32">
        <f t="shared" si="1"/>
        <v>17.383309759547384</v>
      </c>
      <c r="O15" s="11">
        <f t="shared" si="2"/>
        <v>1472</v>
      </c>
    </row>
    <row r="16" spans="8:15" s="11" customFormat="1" ht="16.5">
      <c r="H16" s="12"/>
      <c r="I16" s="12"/>
      <c r="J16" s="25" t="s">
        <v>46</v>
      </c>
      <c r="K16" s="33">
        <v>500</v>
      </c>
      <c r="L16" s="33">
        <v>0</v>
      </c>
      <c r="M16" s="32">
        <f t="shared" si="0"/>
        <v>1.9693568080664854</v>
      </c>
      <c r="N16" s="32">
        <f t="shared" si="1"/>
        <v>0</v>
      </c>
      <c r="O16" s="11">
        <f t="shared" si="2"/>
        <v>500</v>
      </c>
    </row>
    <row r="17" spans="8:15" s="11" customFormat="1" ht="16.5">
      <c r="H17" s="12"/>
      <c r="I17" s="12"/>
      <c r="J17" s="25" t="s">
        <v>26</v>
      </c>
      <c r="K17" s="33">
        <v>3050</v>
      </c>
      <c r="L17" s="33">
        <v>0</v>
      </c>
      <c r="M17" s="32">
        <f t="shared" si="0"/>
        <v>12.013076529205561</v>
      </c>
      <c r="N17" s="32">
        <f t="shared" si="1"/>
        <v>0</v>
      </c>
      <c r="O17" s="11">
        <f t="shared" si="2"/>
        <v>3050</v>
      </c>
    </row>
    <row r="18" spans="8:15" s="11" customFormat="1" ht="16.5">
      <c r="H18" s="12"/>
      <c r="I18" s="12"/>
      <c r="J18" s="25" t="s">
        <v>6</v>
      </c>
      <c r="K18" s="33">
        <v>0</v>
      </c>
      <c r="L18" s="33">
        <v>0</v>
      </c>
      <c r="M18" s="32">
        <f t="shared" si="0"/>
        <v>0</v>
      </c>
      <c r="N18" s="32">
        <f t="shared" si="1"/>
        <v>0</v>
      </c>
      <c r="O18" s="11">
        <f t="shared" si="2"/>
        <v>0</v>
      </c>
    </row>
    <row r="19" spans="9:15" s="11" customFormat="1" ht="16.5">
      <c r="I19" s="12"/>
      <c r="J19" s="25" t="s">
        <v>7</v>
      </c>
      <c r="K19" s="33">
        <v>709</v>
      </c>
      <c r="L19" s="33">
        <v>0</v>
      </c>
      <c r="M19" s="32">
        <f t="shared" si="0"/>
        <v>2.7925479538382767</v>
      </c>
      <c r="N19" s="32">
        <f t="shared" si="1"/>
        <v>0</v>
      </c>
      <c r="O19" s="11">
        <f t="shared" si="2"/>
        <v>709</v>
      </c>
    </row>
    <row r="20" spans="9:15" s="11" customFormat="1" ht="16.5">
      <c r="I20" s="12"/>
      <c r="J20" s="12" t="s">
        <v>1</v>
      </c>
      <c r="K20" s="33">
        <v>1186</v>
      </c>
      <c r="L20" s="33">
        <v>446</v>
      </c>
      <c r="M20" s="32">
        <f t="shared" si="0"/>
        <v>4.671314348733704</v>
      </c>
      <c r="N20" s="32">
        <f t="shared" si="1"/>
        <v>6.308345120226308</v>
      </c>
      <c r="O20" s="11">
        <f t="shared" si="2"/>
        <v>1632</v>
      </c>
    </row>
    <row r="21" spans="9:15" s="11" customFormat="1" ht="16.5">
      <c r="I21" s="12"/>
      <c r="J21" s="12" t="s">
        <v>8</v>
      </c>
      <c r="K21" s="33">
        <v>4126</v>
      </c>
      <c r="L21" s="33">
        <v>0</v>
      </c>
      <c r="M21" s="32">
        <f t="shared" si="0"/>
        <v>16.251132380164638</v>
      </c>
      <c r="N21" s="32">
        <f t="shared" si="1"/>
        <v>0</v>
      </c>
      <c r="O21" s="11">
        <f t="shared" si="2"/>
        <v>4126</v>
      </c>
    </row>
    <row r="22" spans="10:15" s="11" customFormat="1" ht="16.5">
      <c r="J22" s="12" t="s">
        <v>3</v>
      </c>
      <c r="K22" s="33">
        <v>1302</v>
      </c>
      <c r="L22" s="33">
        <v>3394</v>
      </c>
      <c r="M22" s="32">
        <f t="shared" si="0"/>
        <v>5.128205128205128</v>
      </c>
      <c r="N22" s="32">
        <f t="shared" si="1"/>
        <v>48.00565770862801</v>
      </c>
      <c r="O22" s="11">
        <f t="shared" si="2"/>
        <v>4696</v>
      </c>
    </row>
    <row r="23" spans="9:15" s="11" customFormat="1" ht="16.5">
      <c r="I23" s="12"/>
      <c r="J23" s="12" t="s">
        <v>0</v>
      </c>
      <c r="K23" s="33">
        <v>5451</v>
      </c>
      <c r="L23" s="33">
        <v>1639</v>
      </c>
      <c r="M23" s="32">
        <f t="shared" si="0"/>
        <v>21.469927921540823</v>
      </c>
      <c r="N23" s="32">
        <f t="shared" si="1"/>
        <v>23.182461103253182</v>
      </c>
      <c r="O23" s="11">
        <f t="shared" si="2"/>
        <v>7090</v>
      </c>
    </row>
    <row r="24" spans="10:15" s="11" customFormat="1" ht="16.5">
      <c r="J24" s="12" t="s">
        <v>9</v>
      </c>
      <c r="K24" s="33">
        <v>0</v>
      </c>
      <c r="L24" s="33">
        <v>77</v>
      </c>
      <c r="M24" s="32">
        <f t="shared" si="0"/>
        <v>0</v>
      </c>
      <c r="N24" s="32">
        <f t="shared" si="1"/>
        <v>1.089108910891089</v>
      </c>
      <c r="O24" s="11">
        <f t="shared" si="2"/>
        <v>77</v>
      </c>
    </row>
    <row r="25" spans="9:15" ht="16.5">
      <c r="I25" s="3"/>
      <c r="J25" s="12" t="s">
        <v>2</v>
      </c>
      <c r="K25" s="33">
        <v>500</v>
      </c>
      <c r="L25" s="33">
        <v>0</v>
      </c>
      <c r="M25" s="32">
        <f t="shared" si="0"/>
        <v>1.9693568080664854</v>
      </c>
      <c r="N25" s="32">
        <f t="shared" si="1"/>
        <v>0</v>
      </c>
      <c r="O25" s="11">
        <f t="shared" si="2"/>
        <v>500</v>
      </c>
    </row>
    <row r="26" spans="9:15" ht="16.5">
      <c r="I26" s="3"/>
      <c r="J26" s="12" t="s">
        <v>4</v>
      </c>
      <c r="K26" s="18">
        <v>312</v>
      </c>
      <c r="L26" s="18">
        <v>0</v>
      </c>
      <c r="M26" s="32">
        <f t="shared" si="0"/>
        <v>1.228878648233487</v>
      </c>
      <c r="N26" s="32">
        <f t="shared" si="1"/>
        <v>0</v>
      </c>
      <c r="O26" s="11">
        <f t="shared" si="2"/>
        <v>312</v>
      </c>
    </row>
    <row r="27" spans="9:15" ht="16.5">
      <c r="I27" s="3"/>
      <c r="J27" s="12" t="s">
        <v>62</v>
      </c>
      <c r="K27" s="18">
        <v>275</v>
      </c>
      <c r="L27" s="18">
        <v>0</v>
      </c>
      <c r="M27" s="32">
        <f>K27/$K$28*100</f>
        <v>1.0831462444365672</v>
      </c>
      <c r="N27" s="32">
        <f t="shared" si="1"/>
        <v>0</v>
      </c>
      <c r="O27" s="11">
        <f t="shared" si="2"/>
        <v>275</v>
      </c>
    </row>
    <row r="28" spans="9:15" ht="16.5">
      <c r="I28" s="3"/>
      <c r="J28" s="12"/>
      <c r="K28" s="19">
        <f>SUM(K13:K27)</f>
        <v>25389</v>
      </c>
      <c r="L28" s="19">
        <f>SUM(L13:L27)</f>
        <v>7070</v>
      </c>
      <c r="M28" s="40">
        <f>SUM(M13:M27)</f>
        <v>99.99999999999999</v>
      </c>
      <c r="N28" s="40">
        <f>SUM(N13:N27)</f>
        <v>99.99999999999999</v>
      </c>
      <c r="O28" s="11"/>
    </row>
    <row r="29" ht="16.5">
      <c r="I29" s="3"/>
    </row>
    <row r="30" ht="16.5">
      <c r="I30" s="3"/>
    </row>
    <row r="31" ht="16.5">
      <c r="I31" s="3"/>
    </row>
    <row r="32" spans="9:10" ht="16.5">
      <c r="I32" s="3"/>
      <c r="J32" s="14"/>
    </row>
    <row r="33" spans="9:14" ht="16.5">
      <c r="I33" s="3"/>
      <c r="J33" s="14"/>
      <c r="K33" s="15"/>
      <c r="L33" s="15"/>
      <c r="M33" s="16"/>
      <c r="N33" s="16"/>
    </row>
    <row r="34" spans="9:14" ht="16.5">
      <c r="I34" s="3"/>
      <c r="J34" s="14"/>
      <c r="K34" s="15"/>
      <c r="L34" s="15"/>
      <c r="M34" s="16"/>
      <c r="N34" s="16"/>
    </row>
    <row r="35" spans="9:14" ht="16.5">
      <c r="I35" s="8"/>
      <c r="J35" s="13"/>
      <c r="K35" s="13"/>
      <c r="L35" s="13"/>
      <c r="M35" s="13"/>
      <c r="N35" s="5"/>
    </row>
    <row r="36" spans="9:13" ht="16.5">
      <c r="I36" s="8"/>
      <c r="J36"/>
      <c r="K36"/>
      <c r="L36"/>
      <c r="M36"/>
    </row>
    <row r="37" ht="16.5">
      <c r="I37" s="8"/>
    </row>
    <row r="38" ht="16.5">
      <c r="I38" s="8"/>
    </row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3"/>
    </row>
    <row r="50" ht="16.5">
      <c r="I50" s="7"/>
    </row>
    <row r="51" ht="16.5">
      <c r="I51" s="5"/>
    </row>
    <row r="53" spans="10:13" ht="16.5">
      <c r="J53"/>
      <c r="K53"/>
      <c r="L53"/>
      <c r="M53"/>
    </row>
  </sheetData>
  <sheetProtection/>
  <printOptions/>
  <pageMargins left="1.220472440944882" right="0.5905511811023623" top="0.984251968503937" bottom="0.984251968503937" header="0.5118110236220472" footer="0.5118110236220472"/>
  <pageSetup firstPageNumber="9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7.50390625" style="1" customWidth="1"/>
    <col min="11" max="11" width="7.625" style="1" customWidth="1"/>
    <col min="12" max="12" width="6.125" style="1" customWidth="1"/>
    <col min="13" max="13" width="8.625" style="1" customWidth="1"/>
    <col min="14" max="14" width="9.50390625" style="1" customWidth="1"/>
    <col min="15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67" t="s">
        <v>22</v>
      </c>
    </row>
    <row r="3" s="11" customFormat="1" ht="16.5"/>
    <row r="4" s="11" customFormat="1" ht="16.5">
      <c r="K4" s="11" t="s">
        <v>19</v>
      </c>
    </row>
    <row r="5" s="11" customFormat="1" ht="16.5"/>
    <row r="6" s="11" customFormat="1" ht="16.5"/>
    <row r="7" spans="10:14" s="11" customFormat="1" ht="16.5">
      <c r="J7" s="22"/>
      <c r="K7" s="23"/>
      <c r="L7" s="17"/>
      <c r="M7" s="24"/>
      <c r="N7" s="12"/>
    </row>
    <row r="8" spans="10:14" s="11" customFormat="1" ht="16.5">
      <c r="J8"/>
      <c r="K8" s="10" t="s">
        <v>16</v>
      </c>
      <c r="L8" s="10" t="s">
        <v>17</v>
      </c>
      <c r="M8"/>
      <c r="N8" s="24"/>
    </row>
    <row r="9" spans="10:15" s="11" customFormat="1" ht="16.5">
      <c r="J9" s="11" t="s">
        <v>37</v>
      </c>
      <c r="K9">
        <v>0</v>
      </c>
      <c r="L9">
        <v>1370</v>
      </c>
      <c r="M9" s="32">
        <f aca="true" t="shared" si="0" ref="M9:M17">K9/$K$18*100</f>
        <v>0</v>
      </c>
      <c r="N9" s="34">
        <f aca="true" t="shared" si="1" ref="N9:N17">L9/$L$18*100</f>
        <v>50</v>
      </c>
      <c r="O9" s="11">
        <f>K9+L9</f>
        <v>1370</v>
      </c>
    </row>
    <row r="10" spans="10:15" s="11" customFormat="1" ht="16.5">
      <c r="J10" s="11" t="s">
        <v>38</v>
      </c>
      <c r="K10">
        <v>225</v>
      </c>
      <c r="L10">
        <v>0</v>
      </c>
      <c r="M10" s="32">
        <f t="shared" si="0"/>
        <v>5.736868944416114</v>
      </c>
      <c r="N10" s="34">
        <f t="shared" si="1"/>
        <v>0</v>
      </c>
      <c r="O10" s="11">
        <f aca="true" t="shared" si="2" ref="O10:O15">K10+L10</f>
        <v>225</v>
      </c>
    </row>
    <row r="11" spans="10:15" s="11" customFormat="1" ht="16.5">
      <c r="J11" s="11" t="s">
        <v>14</v>
      </c>
      <c r="K11">
        <v>1100</v>
      </c>
      <c r="L11">
        <v>0</v>
      </c>
      <c r="M11" s="32">
        <f t="shared" si="0"/>
        <v>28.04691483936767</v>
      </c>
      <c r="N11" s="34">
        <f t="shared" si="1"/>
        <v>0</v>
      </c>
      <c r="O11" s="11">
        <f t="shared" si="2"/>
        <v>1100</v>
      </c>
    </row>
    <row r="12" spans="10:15" s="11" customFormat="1" ht="16.5">
      <c r="J12" s="11" t="s">
        <v>26</v>
      </c>
      <c r="K12">
        <v>500</v>
      </c>
      <c r="L12">
        <v>600</v>
      </c>
      <c r="M12" s="32">
        <f t="shared" si="0"/>
        <v>12.748597654258031</v>
      </c>
      <c r="N12" s="34">
        <f t="shared" si="1"/>
        <v>21.897810218978105</v>
      </c>
      <c r="O12" s="11">
        <f t="shared" si="2"/>
        <v>1100</v>
      </c>
    </row>
    <row r="13" spans="10:15" s="11" customFormat="1" ht="16.5">
      <c r="J13" s="11" t="s">
        <v>63</v>
      </c>
      <c r="K13">
        <v>0</v>
      </c>
      <c r="L13">
        <v>336</v>
      </c>
      <c r="M13" s="32">
        <f t="shared" si="0"/>
        <v>0</v>
      </c>
      <c r="N13" s="34">
        <f t="shared" si="1"/>
        <v>12.262773722627736</v>
      </c>
      <c r="O13" s="11">
        <f t="shared" si="2"/>
        <v>336</v>
      </c>
    </row>
    <row r="14" spans="10:15" s="11" customFormat="1" ht="16.5">
      <c r="J14" s="11" t="s">
        <v>64</v>
      </c>
      <c r="K14">
        <v>100</v>
      </c>
      <c r="L14">
        <v>102</v>
      </c>
      <c r="M14" s="32">
        <f t="shared" si="0"/>
        <v>2.5497195308516063</v>
      </c>
      <c r="N14" s="34">
        <f t="shared" si="1"/>
        <v>3.722627737226277</v>
      </c>
      <c r="O14" s="11">
        <f t="shared" si="2"/>
        <v>202</v>
      </c>
    </row>
    <row r="15" spans="10:15" s="11" customFormat="1" ht="17.25" customHeight="1">
      <c r="J15" s="11" t="s">
        <v>28</v>
      </c>
      <c r="K15">
        <v>1054</v>
      </c>
      <c r="L15">
        <v>0</v>
      </c>
      <c r="M15" s="32">
        <f t="shared" si="0"/>
        <v>26.874043855175934</v>
      </c>
      <c r="N15" s="34">
        <f t="shared" si="1"/>
        <v>0</v>
      </c>
      <c r="O15" s="11">
        <f t="shared" si="2"/>
        <v>1054</v>
      </c>
    </row>
    <row r="16" spans="10:15" ht="17.25" customHeight="1">
      <c r="J16" s="11" t="s">
        <v>48</v>
      </c>
      <c r="K16">
        <v>578</v>
      </c>
      <c r="L16">
        <v>0</v>
      </c>
      <c r="M16" s="32">
        <f t="shared" si="0"/>
        <v>14.737378888322283</v>
      </c>
      <c r="N16" s="34">
        <f t="shared" si="1"/>
        <v>0</v>
      </c>
      <c r="O16" s="11"/>
    </row>
    <row r="17" spans="10:15" ht="17.25" customHeight="1">
      <c r="J17" s="11" t="s">
        <v>39</v>
      </c>
      <c r="K17">
        <v>365</v>
      </c>
      <c r="L17">
        <v>332</v>
      </c>
      <c r="M17" s="32">
        <f t="shared" si="0"/>
        <v>9.306476287608364</v>
      </c>
      <c r="N17" s="34">
        <f t="shared" si="1"/>
        <v>12.116788321167883</v>
      </c>
      <c r="O17" s="11"/>
    </row>
    <row r="18" spans="10:15" ht="16.5">
      <c r="J18" s="11"/>
      <c r="K18">
        <f>SUM(K9:K17)</f>
        <v>3922</v>
      </c>
      <c r="L18">
        <f>SUM(L9:L17)</f>
        <v>2740</v>
      </c>
      <c r="M18" s="34">
        <f>SUM(M9:M17)</f>
        <v>100</v>
      </c>
      <c r="N18" s="34">
        <f>SUM(N9:N17)</f>
        <v>100.00000000000001</v>
      </c>
      <c r="O18" s="11"/>
    </row>
    <row r="19" spans="10:15" ht="16.5">
      <c r="J19" s="11"/>
      <c r="K19"/>
      <c r="L19"/>
      <c r="M19" s="32"/>
      <c r="N19" s="34"/>
      <c r="O19" s="11"/>
    </row>
    <row r="20" ht="28.5" customHeight="1">
      <c r="J20"/>
    </row>
    <row r="24" spans="9:10" ht="16.5">
      <c r="I24" s="5"/>
      <c r="J24" s="11"/>
    </row>
    <row r="25" spans="9:10" ht="16.5">
      <c r="I25" s="5"/>
      <c r="J25" s="11"/>
    </row>
    <row r="26" spans="9:10" ht="16.5">
      <c r="I26" s="5"/>
      <c r="J26" s="11"/>
    </row>
    <row r="27" spans="9:10" ht="16.5">
      <c r="I27" s="7"/>
      <c r="J27" s="11"/>
    </row>
    <row r="28" spans="9:10" ht="16.5">
      <c r="I28" s="7"/>
      <c r="J28" s="11"/>
    </row>
    <row r="29" ht="16.5">
      <c r="J29" s="12"/>
    </row>
    <row r="30" ht="16.5">
      <c r="I30" s="3"/>
    </row>
    <row r="31" ht="16.5">
      <c r="I31" s="7"/>
    </row>
    <row r="32" ht="16.5">
      <c r="I32" s="5"/>
    </row>
  </sheetData>
  <sheetProtection/>
  <printOptions/>
  <pageMargins left="1.2598425196850394" right="0.5905511811023623" top="0.98425196850393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10" width="9.00390625" style="1" customWidth="1"/>
    <col min="11" max="11" width="9.125" style="1" bestFit="1" customWidth="1"/>
    <col min="12" max="12" width="9.00390625" style="1" customWidth="1"/>
    <col min="13" max="13" width="8.125" style="1" customWidth="1"/>
    <col min="14" max="14" width="7.75390625" style="1" customWidth="1"/>
    <col min="15" max="16384" width="9.00390625" style="1" customWidth="1"/>
  </cols>
  <sheetData>
    <row r="1" spans="1:13" ht="25.5" customHeight="1">
      <c r="A1" s="20"/>
      <c r="K1" s="1" t="s">
        <v>16</v>
      </c>
      <c r="L1" s="1" t="s">
        <v>17</v>
      </c>
      <c r="M1"/>
    </row>
    <row r="2" spans="1:15" s="11" customFormat="1" ht="35.25" customHeight="1">
      <c r="A2" s="67" t="s">
        <v>23</v>
      </c>
      <c r="J2" s="25" t="s">
        <v>25</v>
      </c>
      <c r="K2" s="35">
        <v>545</v>
      </c>
      <c r="L2" s="35">
        <v>1959</v>
      </c>
      <c r="M2" s="36">
        <f aca="true" t="shared" si="0" ref="M2:M15">K2/$K$18*100</f>
        <v>2.30385525870815</v>
      </c>
      <c r="N2" s="36">
        <f aca="true" t="shared" si="1" ref="N2:N15">L2/$L$18*100</f>
        <v>10.046153846153846</v>
      </c>
      <c r="O2" s="11">
        <f>K2+L2</f>
        <v>2504</v>
      </c>
    </row>
    <row r="3" spans="10:15" ht="16.5">
      <c r="J3" s="25" t="s">
        <v>12</v>
      </c>
      <c r="K3" s="35">
        <v>2757</v>
      </c>
      <c r="L3" s="35">
        <v>1440</v>
      </c>
      <c r="M3" s="36">
        <f t="shared" si="0"/>
        <v>11.654548528914441</v>
      </c>
      <c r="N3" s="36">
        <f t="shared" si="1"/>
        <v>7.384615384615385</v>
      </c>
      <c r="O3" s="11">
        <f aca="true" t="shared" si="2" ref="O3:O17">K3+L3</f>
        <v>4197</v>
      </c>
    </row>
    <row r="4" spans="10:15" ht="16.5">
      <c r="J4" s="25" t="s">
        <v>14</v>
      </c>
      <c r="K4" s="35">
        <v>650</v>
      </c>
      <c r="L4" s="35">
        <v>560</v>
      </c>
      <c r="M4" s="36">
        <f t="shared" si="0"/>
        <v>2.747717281028069</v>
      </c>
      <c r="N4" s="36">
        <f t="shared" si="1"/>
        <v>2.871794871794872</v>
      </c>
      <c r="O4" s="11">
        <f t="shared" si="2"/>
        <v>1210</v>
      </c>
    </row>
    <row r="5" spans="10:15" ht="16.5">
      <c r="J5" s="25" t="s">
        <v>26</v>
      </c>
      <c r="K5" s="35">
        <v>1050</v>
      </c>
      <c r="L5" s="35">
        <v>6492</v>
      </c>
      <c r="M5" s="36">
        <f t="shared" si="0"/>
        <v>4.438620223199188</v>
      </c>
      <c r="N5" s="36">
        <f t="shared" si="1"/>
        <v>33.292307692307695</v>
      </c>
      <c r="O5" s="11">
        <f t="shared" si="2"/>
        <v>7542</v>
      </c>
    </row>
    <row r="6" spans="10:15" ht="16.5">
      <c r="J6" s="25" t="s">
        <v>6</v>
      </c>
      <c r="K6" s="35">
        <v>3450</v>
      </c>
      <c r="L6" s="35">
        <v>1190</v>
      </c>
      <c r="M6" s="36">
        <f t="shared" si="0"/>
        <v>14.584037876225905</v>
      </c>
      <c r="N6" s="36">
        <f t="shared" si="1"/>
        <v>6.102564102564102</v>
      </c>
      <c r="O6" s="11">
        <f t="shared" si="2"/>
        <v>4640</v>
      </c>
    </row>
    <row r="7" spans="10:15" ht="16.5">
      <c r="J7" s="25" t="s">
        <v>49</v>
      </c>
      <c r="K7" s="35">
        <v>478</v>
      </c>
      <c r="L7" s="35">
        <v>2256</v>
      </c>
      <c r="M7" s="36">
        <f t="shared" si="0"/>
        <v>2.0206290158944875</v>
      </c>
      <c r="N7" s="36">
        <f t="shared" si="1"/>
        <v>11.569230769230769</v>
      </c>
      <c r="O7" s="11">
        <f t="shared" si="2"/>
        <v>2734</v>
      </c>
    </row>
    <row r="8" spans="10:15" ht="16.5">
      <c r="J8" s="25" t="s">
        <v>1</v>
      </c>
      <c r="K8" s="35">
        <v>893</v>
      </c>
      <c r="L8" s="35">
        <v>1593</v>
      </c>
      <c r="M8" s="36">
        <f t="shared" si="0"/>
        <v>3.774940818397024</v>
      </c>
      <c r="N8" s="36">
        <f t="shared" si="1"/>
        <v>8.169230769230769</v>
      </c>
      <c r="O8" s="11">
        <f t="shared" si="2"/>
        <v>2486</v>
      </c>
    </row>
    <row r="9" spans="10:15" ht="16.5">
      <c r="J9" s="25" t="s">
        <v>8</v>
      </c>
      <c r="K9" s="35">
        <v>167</v>
      </c>
      <c r="L9" s="35">
        <v>508</v>
      </c>
      <c r="M9" s="36">
        <f t="shared" si="0"/>
        <v>0.7059519783564424</v>
      </c>
      <c r="N9" s="36">
        <f t="shared" si="1"/>
        <v>2.605128205128205</v>
      </c>
      <c r="O9" s="11">
        <f t="shared" si="2"/>
        <v>675</v>
      </c>
    </row>
    <row r="10" spans="10:15" ht="16.5">
      <c r="J10" s="25" t="s">
        <v>3</v>
      </c>
      <c r="K10" s="35">
        <v>1188</v>
      </c>
      <c r="L10" s="35">
        <v>112</v>
      </c>
      <c r="M10" s="36">
        <f t="shared" si="0"/>
        <v>5.021981738248225</v>
      </c>
      <c r="N10" s="36">
        <f t="shared" si="1"/>
        <v>0.5743589743589744</v>
      </c>
      <c r="O10" s="11">
        <f t="shared" si="2"/>
        <v>1300</v>
      </c>
    </row>
    <row r="11" spans="10:15" ht="16.5">
      <c r="J11" s="25" t="s">
        <v>0</v>
      </c>
      <c r="K11" s="35">
        <v>3306</v>
      </c>
      <c r="L11" s="35">
        <v>1195</v>
      </c>
      <c r="M11" s="36">
        <f t="shared" si="0"/>
        <v>13.975312817044303</v>
      </c>
      <c r="N11" s="36">
        <f t="shared" si="1"/>
        <v>6.128205128205129</v>
      </c>
      <c r="O11" s="11">
        <f t="shared" si="2"/>
        <v>4501</v>
      </c>
    </row>
    <row r="12" spans="10:15" ht="16.5">
      <c r="J12" s="25" t="s">
        <v>28</v>
      </c>
      <c r="K12" s="35">
        <v>2376</v>
      </c>
      <c r="L12" s="35">
        <v>877</v>
      </c>
      <c r="M12" s="36">
        <f t="shared" si="0"/>
        <v>10.04396347649645</v>
      </c>
      <c r="N12" s="36">
        <f t="shared" si="1"/>
        <v>4.4974358974358974</v>
      </c>
      <c r="O12" s="11">
        <f t="shared" si="2"/>
        <v>3253</v>
      </c>
    </row>
    <row r="13" spans="10:15" ht="16.5">
      <c r="J13" s="25" t="s">
        <v>5</v>
      </c>
      <c r="K13" s="35">
        <v>2181</v>
      </c>
      <c r="L13" s="35">
        <v>893</v>
      </c>
      <c r="M13" s="36">
        <f t="shared" si="0"/>
        <v>9.21964829218803</v>
      </c>
      <c r="N13" s="36">
        <f t="shared" si="1"/>
        <v>4.579487179487179</v>
      </c>
      <c r="O13" s="11">
        <f t="shared" si="2"/>
        <v>3074</v>
      </c>
    </row>
    <row r="14" spans="10:15" ht="16.5">
      <c r="J14" s="25" t="s">
        <v>4</v>
      </c>
      <c r="K14" s="35">
        <v>4615</v>
      </c>
      <c r="L14" s="35">
        <v>0</v>
      </c>
      <c r="M14" s="36">
        <f t="shared" si="0"/>
        <v>19.50879269529929</v>
      </c>
      <c r="N14" s="36">
        <f t="shared" si="1"/>
        <v>0</v>
      </c>
      <c r="O14" s="11">
        <f t="shared" si="2"/>
        <v>4615</v>
      </c>
    </row>
    <row r="15" spans="10:15" ht="16.5">
      <c r="J15" s="25" t="s">
        <v>65</v>
      </c>
      <c r="K15" s="35">
        <v>0</v>
      </c>
      <c r="L15" s="35">
        <v>425</v>
      </c>
      <c r="M15" s="36">
        <f t="shared" si="0"/>
        <v>0</v>
      </c>
      <c r="N15" s="36">
        <f t="shared" si="1"/>
        <v>2.1794871794871793</v>
      </c>
      <c r="O15" s="11">
        <f t="shared" si="2"/>
        <v>425</v>
      </c>
    </row>
    <row r="16" spans="10:15" ht="16.5">
      <c r="J16" s="25"/>
      <c r="K16" s="35"/>
      <c r="L16" s="35"/>
      <c r="M16" s="36"/>
      <c r="N16" s="36"/>
      <c r="O16" s="11">
        <f t="shared" si="2"/>
        <v>0</v>
      </c>
    </row>
    <row r="17" spans="10:15" ht="16.5">
      <c r="J17" s="25"/>
      <c r="K17" s="35"/>
      <c r="L17" s="35"/>
      <c r="M17" s="36"/>
      <c r="N17" s="36"/>
      <c r="O17" s="11">
        <f t="shared" si="2"/>
        <v>0</v>
      </c>
    </row>
    <row r="18" spans="10:15" ht="16.5">
      <c r="J18" s="25"/>
      <c r="K18" s="35">
        <f>SUM(K2:K15)</f>
        <v>23656</v>
      </c>
      <c r="L18" s="35">
        <f>SUM(L2:L15)</f>
        <v>19500</v>
      </c>
      <c r="M18" s="35">
        <f>SUM(M2:M15)</f>
        <v>100</v>
      </c>
      <c r="N18" s="35">
        <f>SUM(N2:N15)</f>
        <v>99.99999999999999</v>
      </c>
      <c r="O18" s="11">
        <f>K18+L18</f>
        <v>43156</v>
      </c>
    </row>
    <row r="19" ht="16.5">
      <c r="J19" s="12"/>
    </row>
    <row r="20" spans="11:14" ht="16.5">
      <c r="K20" s="11"/>
      <c r="L20" s="11"/>
      <c r="M20" s="36"/>
      <c r="N20" s="11"/>
    </row>
    <row r="21" ht="15"/>
    <row r="22" ht="15"/>
    <row r="23" ht="15"/>
    <row r="38" spans="10:12" ht="16.5">
      <c r="J38"/>
      <c r="K38"/>
      <c r="L38"/>
    </row>
    <row r="40" spans="10:11" ht="16.5">
      <c r="J40" s="7"/>
      <c r="K40" s="6"/>
    </row>
    <row r="41" spans="10:13" ht="16.5">
      <c r="J41" s="7"/>
      <c r="K41" s="6"/>
      <c r="M41"/>
    </row>
    <row r="45" ht="16.5" hidden="1"/>
    <row r="46" ht="16.5" hidden="1"/>
  </sheetData>
  <sheetProtection/>
  <printOptions/>
  <pageMargins left="1.1811023622047245" right="0.5905511811023623" top="0.984251968503937" bottom="0.984251968503937" header="0.5118110236220472" footer="0.4724409448818898"/>
  <pageSetup firstPageNumber="1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0" width="6.75390625" style="1" customWidth="1"/>
    <col min="11" max="11" width="9.00390625" style="1" customWidth="1"/>
    <col min="12" max="12" width="8.25390625" style="1" customWidth="1"/>
    <col min="13" max="13" width="5.125" style="1" customWidth="1"/>
    <col min="14" max="14" width="5.00390625" style="1" customWidth="1"/>
    <col min="15" max="15" width="5.75390625" style="1" customWidth="1"/>
    <col min="16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67" t="s">
        <v>24</v>
      </c>
    </row>
    <row r="3" spans="11:15" ht="16.5">
      <c r="K3" s="14"/>
      <c r="L3" s="15"/>
      <c r="M3" s="15"/>
      <c r="N3" s="16"/>
      <c r="O3" s="5"/>
    </row>
    <row r="4" spans="11:15" ht="16.5">
      <c r="K4" s="14"/>
      <c r="L4" s="15"/>
      <c r="M4" s="15"/>
      <c r="N4" s="16"/>
      <c r="O4" s="5"/>
    </row>
    <row r="5" spans="11:15" ht="16.5">
      <c r="K5" s="14"/>
      <c r="L5" s="15"/>
      <c r="M5" s="15"/>
      <c r="N5" s="16"/>
      <c r="O5" s="5"/>
    </row>
    <row r="6" spans="11:15" ht="16.5">
      <c r="K6" s="14"/>
      <c r="L6" s="15"/>
      <c r="M6" s="15"/>
      <c r="N6" s="16"/>
      <c r="O6" s="5"/>
    </row>
    <row r="7" spans="11:15" ht="16.5">
      <c r="K7" s="14"/>
      <c r="L7" s="15"/>
      <c r="M7" s="15"/>
      <c r="N7" s="16"/>
      <c r="O7" s="5"/>
    </row>
    <row r="8" spans="11:15" ht="16.5">
      <c r="K8" s="14"/>
      <c r="L8" s="15"/>
      <c r="M8" s="15"/>
      <c r="N8" s="16"/>
      <c r="O8" s="5"/>
    </row>
    <row r="9" spans="11:15" ht="16.5">
      <c r="K9" s="14"/>
      <c r="L9" s="15"/>
      <c r="M9" s="15"/>
      <c r="N9" s="16"/>
      <c r="O9" s="5"/>
    </row>
    <row r="10" spans="11:15" ht="16.5">
      <c r="K10" s="14"/>
      <c r="L10" s="15"/>
      <c r="M10" s="15"/>
      <c r="N10" s="16"/>
      <c r="O10" s="5"/>
    </row>
    <row r="11" spans="9:15" ht="16.5">
      <c r="I11" s="5"/>
      <c r="J11" s="13"/>
      <c r="K11" s="5" t="s">
        <v>16</v>
      </c>
      <c r="L11" s="5" t="s">
        <v>17</v>
      </c>
      <c r="M11" s="41"/>
      <c r="N11" s="42"/>
      <c r="O11" s="43"/>
    </row>
    <row r="12" spans="9:15" ht="16.5">
      <c r="I12" s="5"/>
      <c r="J12" s="46" t="s">
        <v>25</v>
      </c>
      <c r="K12" s="13">
        <v>0</v>
      </c>
      <c r="L12">
        <v>1636</v>
      </c>
      <c r="M12" s="44">
        <f aca="true" t="shared" si="0" ref="M12:M24">K12/$K$28*100</f>
        <v>0</v>
      </c>
      <c r="N12" s="45">
        <f aca="true" t="shared" si="1" ref="N12:N24">L12/$L$28*100</f>
        <v>23.621137741842333</v>
      </c>
      <c r="O12" s="43">
        <f>K12+L12</f>
        <v>1636</v>
      </c>
    </row>
    <row r="13" spans="9:15" ht="16.5">
      <c r="I13" s="5"/>
      <c r="J13" s="46" t="s">
        <v>50</v>
      </c>
      <c r="K13" s="13">
        <v>0</v>
      </c>
      <c r="L13">
        <v>378</v>
      </c>
      <c r="M13" s="44">
        <f t="shared" si="0"/>
        <v>0</v>
      </c>
      <c r="N13" s="45">
        <f t="shared" si="1"/>
        <v>5.457695639618828</v>
      </c>
      <c r="O13" s="43">
        <f aca="true" t="shared" si="2" ref="O13:O25">K13+L13</f>
        <v>378</v>
      </c>
    </row>
    <row r="14" spans="9:15" ht="16.5">
      <c r="I14" s="5"/>
      <c r="J14" s="46" t="s">
        <v>12</v>
      </c>
      <c r="K14" s="13">
        <v>925</v>
      </c>
      <c r="L14">
        <v>0</v>
      </c>
      <c r="M14" s="44">
        <f t="shared" si="0"/>
        <v>40.51686377573368</v>
      </c>
      <c r="N14" s="45">
        <f t="shared" si="1"/>
        <v>0</v>
      </c>
      <c r="O14" s="43">
        <f t="shared" si="2"/>
        <v>925</v>
      </c>
    </row>
    <row r="15" spans="9:15" ht="16.5">
      <c r="I15" s="5"/>
      <c r="J15" s="46" t="s">
        <v>51</v>
      </c>
      <c r="K15" s="13">
        <v>87</v>
      </c>
      <c r="L15">
        <v>611</v>
      </c>
      <c r="M15" s="44">
        <f t="shared" si="0"/>
        <v>3.8107752956636007</v>
      </c>
      <c r="N15" s="45">
        <f t="shared" si="1"/>
        <v>8.821830782558475</v>
      </c>
      <c r="O15" s="43">
        <f t="shared" si="2"/>
        <v>698</v>
      </c>
    </row>
    <row r="16" spans="9:15" ht="16.5">
      <c r="I16" s="5"/>
      <c r="J16" s="46" t="s">
        <v>26</v>
      </c>
      <c r="K16" s="13">
        <v>0</v>
      </c>
      <c r="L16">
        <v>1470</v>
      </c>
      <c r="M16" s="44">
        <f t="shared" si="0"/>
        <v>0</v>
      </c>
      <c r="N16" s="45">
        <f t="shared" si="1"/>
        <v>21.224371931850996</v>
      </c>
      <c r="O16" s="43">
        <f t="shared" si="2"/>
        <v>1470</v>
      </c>
    </row>
    <row r="17" spans="9:15" ht="16.5">
      <c r="I17" s="5"/>
      <c r="J17" s="46" t="s">
        <v>7</v>
      </c>
      <c r="K17" s="13">
        <v>50</v>
      </c>
      <c r="L17">
        <v>0</v>
      </c>
      <c r="M17" s="44">
        <f t="shared" si="0"/>
        <v>2.190100744634253</v>
      </c>
      <c r="N17" s="45">
        <f t="shared" si="1"/>
        <v>0</v>
      </c>
      <c r="O17" s="43">
        <f t="shared" si="2"/>
        <v>50</v>
      </c>
    </row>
    <row r="18" spans="9:15" ht="16.5">
      <c r="I18" s="5"/>
      <c r="J18" s="46" t="s">
        <v>1</v>
      </c>
      <c r="K18" s="13">
        <v>0</v>
      </c>
      <c r="L18">
        <v>170</v>
      </c>
      <c r="M18" s="44">
        <f t="shared" si="0"/>
        <v>0</v>
      </c>
      <c r="N18" s="45">
        <f t="shared" si="1"/>
        <v>2.4545192030031764</v>
      </c>
      <c r="O18" s="43">
        <f t="shared" si="2"/>
        <v>170</v>
      </c>
    </row>
    <row r="19" spans="9:15" ht="16.5">
      <c r="I19" s="5"/>
      <c r="J19" s="47" t="s">
        <v>29</v>
      </c>
      <c r="K19" s="13">
        <v>0</v>
      </c>
      <c r="L19">
        <v>300</v>
      </c>
      <c r="M19" s="44">
        <f t="shared" si="0"/>
        <v>0</v>
      </c>
      <c r="N19" s="45">
        <f t="shared" si="1"/>
        <v>4.331504475887958</v>
      </c>
      <c r="O19" s="43">
        <f t="shared" si="2"/>
        <v>300</v>
      </c>
    </row>
    <row r="20" spans="10:15" ht="16.5">
      <c r="J20" s="47" t="s">
        <v>41</v>
      </c>
      <c r="K20" s="13">
        <v>150</v>
      </c>
      <c r="L20">
        <v>422</v>
      </c>
      <c r="M20" s="44">
        <f t="shared" si="0"/>
        <v>6.57030223390276</v>
      </c>
      <c r="N20" s="45">
        <f t="shared" si="1"/>
        <v>6.092982962749061</v>
      </c>
      <c r="O20" s="43">
        <f t="shared" si="2"/>
        <v>572</v>
      </c>
    </row>
    <row r="21" spans="10:15" ht="16.5">
      <c r="J21" s="47" t="s">
        <v>28</v>
      </c>
      <c r="K21" s="13">
        <v>241</v>
      </c>
      <c r="L21">
        <v>701</v>
      </c>
      <c r="M21" s="44">
        <f t="shared" si="0"/>
        <v>10.5562855891371</v>
      </c>
      <c r="N21" s="45">
        <f t="shared" si="1"/>
        <v>10.121282125324862</v>
      </c>
      <c r="O21" s="43">
        <f t="shared" si="2"/>
        <v>942</v>
      </c>
    </row>
    <row r="22" spans="10:15" ht="16.5">
      <c r="J22" s="47" t="s">
        <v>2</v>
      </c>
      <c r="K22" s="13">
        <v>465</v>
      </c>
      <c r="L22">
        <v>97</v>
      </c>
      <c r="M22" s="44">
        <f t="shared" si="0"/>
        <v>20.367936925098554</v>
      </c>
      <c r="N22" s="45">
        <f t="shared" si="1"/>
        <v>1.4005197805371066</v>
      </c>
      <c r="O22" s="43">
        <f t="shared" si="2"/>
        <v>562</v>
      </c>
    </row>
    <row r="23" spans="10:15" ht="16.5">
      <c r="J23" s="47" t="s">
        <v>39</v>
      </c>
      <c r="K23" s="13">
        <v>365</v>
      </c>
      <c r="L23">
        <v>340</v>
      </c>
      <c r="M23" s="44">
        <f t="shared" si="0"/>
        <v>15.987735435830047</v>
      </c>
      <c r="N23" s="45">
        <f t="shared" si="1"/>
        <v>4.909038406006353</v>
      </c>
      <c r="O23" s="43">
        <f t="shared" si="2"/>
        <v>705</v>
      </c>
    </row>
    <row r="24" spans="10:15" ht="16.5">
      <c r="J24" s="47" t="s">
        <v>4</v>
      </c>
      <c r="K24" s="13">
        <v>0</v>
      </c>
      <c r="L24">
        <v>801</v>
      </c>
      <c r="M24" s="44">
        <f t="shared" si="0"/>
        <v>0</v>
      </c>
      <c r="N24" s="45">
        <f t="shared" si="1"/>
        <v>11.56511695062085</v>
      </c>
      <c r="O24" s="43">
        <f t="shared" si="2"/>
        <v>801</v>
      </c>
    </row>
    <row r="25" spans="10:15" ht="16.5">
      <c r="J25" s="47"/>
      <c r="K25"/>
      <c r="L25"/>
      <c r="M25" s="44"/>
      <c r="N25" s="45"/>
      <c r="O25" s="43">
        <f t="shared" si="2"/>
        <v>0</v>
      </c>
    </row>
    <row r="26" spans="10:15" ht="16.5">
      <c r="J26" s="47"/>
      <c r="K26"/>
      <c r="L26"/>
      <c r="M26" s="44"/>
      <c r="N26" s="45"/>
      <c r="O26" s="43">
        <f>K26+L26</f>
        <v>0</v>
      </c>
    </row>
    <row r="27" spans="10:15" ht="16.5">
      <c r="J27" s="47"/>
      <c r="K27"/>
      <c r="L27"/>
      <c r="M27" s="45"/>
      <c r="N27" s="45"/>
      <c r="O27" s="43">
        <f>K27+L27</f>
        <v>0</v>
      </c>
    </row>
    <row r="28" spans="10:14" ht="16.5">
      <c r="J28" s="12"/>
      <c r="K28" s="28">
        <f>SUM(K12:K24)</f>
        <v>2283</v>
      </c>
      <c r="L28" s="28">
        <f>SUM(L12:L24)</f>
        <v>6926</v>
      </c>
      <c r="M28" s="28">
        <f>SUM(M12:M24)</f>
        <v>100</v>
      </c>
      <c r="N28" s="28">
        <f>SUM(N12:N24)</f>
        <v>100</v>
      </c>
    </row>
    <row r="29" spans="10:14" ht="16.5">
      <c r="J29" s="14"/>
      <c r="K29" s="15"/>
      <c r="L29" s="15"/>
      <c r="M29" s="16"/>
      <c r="N29" s="16"/>
    </row>
    <row r="30" spans="10:14" ht="16.5">
      <c r="J30" s="14"/>
      <c r="K30" s="15"/>
      <c r="L30" s="15"/>
      <c r="M30" s="16"/>
      <c r="N30" s="16"/>
    </row>
    <row r="41" ht="16.5" hidden="1"/>
    <row r="42" ht="16.5" hidden="1"/>
  </sheetData>
  <sheetProtection/>
  <printOptions/>
  <pageMargins left="1.2598425196850394" right="0.5905511811023623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0" width="6.75390625" style="1" customWidth="1"/>
    <col min="11" max="11" width="7.00390625" style="1" customWidth="1"/>
    <col min="12" max="12" width="5.875" style="1" customWidth="1"/>
    <col min="13" max="13" width="8.00390625" style="1" customWidth="1"/>
    <col min="14" max="14" width="5.625" style="1" customWidth="1"/>
    <col min="15" max="15" width="6.625" style="1" customWidth="1"/>
    <col min="16" max="16384" width="9.00390625" style="1" customWidth="1"/>
  </cols>
  <sheetData>
    <row r="1" spans="1:14" ht="25.5" customHeight="1">
      <c r="A1" s="20"/>
      <c r="N1"/>
    </row>
    <row r="2" s="11" customFormat="1" ht="35.25" customHeight="1">
      <c r="A2" s="67" t="s">
        <v>32</v>
      </c>
    </row>
    <row r="3" spans="11:15" ht="16.5">
      <c r="K3" s="14"/>
      <c r="L3" s="15"/>
      <c r="M3" s="15"/>
      <c r="N3" s="16"/>
      <c r="O3" s="5"/>
    </row>
    <row r="4" spans="11:15" ht="16.5">
      <c r="K4" s="14"/>
      <c r="L4" s="15"/>
      <c r="M4" s="15"/>
      <c r="N4" s="16"/>
      <c r="O4" s="5"/>
    </row>
    <row r="5" spans="11:15" ht="16.5">
      <c r="K5" s="14"/>
      <c r="L5" s="15"/>
      <c r="M5" s="15"/>
      <c r="N5" s="16"/>
      <c r="O5" s="5"/>
    </row>
    <row r="6" spans="11:15" ht="16.5">
      <c r="K6" s="14"/>
      <c r="L6" s="15"/>
      <c r="M6" s="15"/>
      <c r="N6" s="16"/>
      <c r="O6" s="5"/>
    </row>
    <row r="7" spans="11:15" ht="16.5">
      <c r="K7" s="14"/>
      <c r="L7" s="15"/>
      <c r="M7" s="15"/>
      <c r="N7" s="16"/>
      <c r="O7" s="5"/>
    </row>
    <row r="8" spans="11:15" ht="16.5">
      <c r="K8" s="14"/>
      <c r="L8" s="15"/>
      <c r="M8" s="15"/>
      <c r="N8" s="16"/>
      <c r="O8" s="5"/>
    </row>
    <row r="9" spans="11:15" ht="16.5">
      <c r="K9" s="14"/>
      <c r="L9" s="15"/>
      <c r="M9" s="15"/>
      <c r="N9" s="16"/>
      <c r="O9" s="5"/>
    </row>
    <row r="10" spans="11:15" ht="16.5">
      <c r="K10" s="14"/>
      <c r="L10" s="15"/>
      <c r="M10" s="15"/>
      <c r="N10" s="16"/>
      <c r="O10" s="5"/>
    </row>
    <row r="11" spans="9:16" ht="16.5">
      <c r="I11" s="5"/>
      <c r="J11" s="13"/>
      <c r="K11" s="48" t="s">
        <v>30</v>
      </c>
      <c r="L11" s="48" t="s">
        <v>31</v>
      </c>
      <c r="M11" s="13"/>
      <c r="O11" s="5"/>
      <c r="P11" s="48"/>
    </row>
    <row r="12" spans="9:16" ht="16.5">
      <c r="I12" s="5"/>
      <c r="J12" s="46" t="s">
        <v>66</v>
      </c>
      <c r="K12" s="49">
        <v>0</v>
      </c>
      <c r="L12" s="49">
        <v>0.15</v>
      </c>
      <c r="M12" s="50">
        <f>K12/$K$22*100</f>
        <v>0</v>
      </c>
      <c r="N12" s="50">
        <f>L12/$L$22*100</f>
        <v>4.493708807669263</v>
      </c>
      <c r="O12" s="52">
        <f aca="true" t="shared" si="0" ref="O12:O21">K12+L12</f>
        <v>0.15</v>
      </c>
      <c r="P12" s="46"/>
    </row>
    <row r="13" spans="9:16" ht="16.5">
      <c r="I13" s="5"/>
      <c r="J13" s="46" t="s">
        <v>43</v>
      </c>
      <c r="K13" s="49">
        <v>154.443</v>
      </c>
      <c r="L13" s="49">
        <v>0.35</v>
      </c>
      <c r="M13" s="50">
        <f aca="true" t="shared" si="1" ref="M13:M21">K13/$K$22*100</f>
        <v>35.170222940814796</v>
      </c>
      <c r="N13" s="50">
        <f aca="true" t="shared" si="2" ref="N13:N21">L13/$L$22*100</f>
        <v>10.485320551228279</v>
      </c>
      <c r="O13" s="52">
        <f t="shared" si="0"/>
        <v>154.793</v>
      </c>
      <c r="P13" s="46"/>
    </row>
    <row r="14" spans="9:16" ht="16.5">
      <c r="I14" s="5"/>
      <c r="J14" s="46" t="s">
        <v>42</v>
      </c>
      <c r="K14" s="58">
        <v>181.555</v>
      </c>
      <c r="L14" s="49">
        <v>0</v>
      </c>
      <c r="M14" s="50">
        <f t="shared" si="1"/>
        <v>41.34424885569194</v>
      </c>
      <c r="N14" s="50">
        <f t="shared" si="2"/>
        <v>0</v>
      </c>
      <c r="O14" s="52">
        <f t="shared" si="0"/>
        <v>181.555</v>
      </c>
      <c r="P14" s="46"/>
    </row>
    <row r="15" spans="9:16" ht="16.5">
      <c r="I15" s="5"/>
      <c r="J15" s="46" t="s">
        <v>26</v>
      </c>
      <c r="K15" s="49">
        <v>28</v>
      </c>
      <c r="L15" s="58">
        <v>0</v>
      </c>
      <c r="M15" s="50">
        <f t="shared" si="1"/>
        <v>6.376243936875184</v>
      </c>
      <c r="N15" s="50">
        <f t="shared" si="2"/>
        <v>0</v>
      </c>
      <c r="O15" s="52">
        <f t="shared" si="0"/>
        <v>28</v>
      </c>
      <c r="P15" s="46"/>
    </row>
    <row r="16" spans="9:16" ht="16.5">
      <c r="I16" s="5"/>
      <c r="J16" s="46" t="s">
        <v>55</v>
      </c>
      <c r="K16" s="49">
        <v>0.012</v>
      </c>
      <c r="L16" s="49">
        <v>0.103</v>
      </c>
      <c r="M16" s="50">
        <f t="shared" si="1"/>
        <v>0.0027326759729465076</v>
      </c>
      <c r="N16" s="50">
        <f t="shared" si="2"/>
        <v>3.0856800479328936</v>
      </c>
      <c r="O16" s="52">
        <f t="shared" si="0"/>
        <v>0.11499999999999999</v>
      </c>
      <c r="P16" s="46"/>
    </row>
    <row r="17" spans="9:16" ht="16.5">
      <c r="I17" s="5"/>
      <c r="J17" s="46" t="s">
        <v>44</v>
      </c>
      <c r="K17" s="49">
        <v>19.46</v>
      </c>
      <c r="L17" s="49">
        <v>0</v>
      </c>
      <c r="M17" s="50">
        <f t="shared" si="1"/>
        <v>4.431489536128253</v>
      </c>
      <c r="N17" s="50">
        <f t="shared" si="2"/>
        <v>0</v>
      </c>
      <c r="O17" s="52">
        <f t="shared" si="0"/>
        <v>19.46</v>
      </c>
      <c r="P17" s="46"/>
    </row>
    <row r="18" spans="9:16" ht="15" customHeight="1">
      <c r="I18" s="5"/>
      <c r="J18" s="47" t="s">
        <v>29</v>
      </c>
      <c r="K18" s="49">
        <v>22.62</v>
      </c>
      <c r="L18" s="58">
        <v>0</v>
      </c>
      <c r="M18" s="50">
        <f t="shared" si="1"/>
        <v>5.151094209004167</v>
      </c>
      <c r="N18" s="50">
        <f t="shared" si="2"/>
        <v>0</v>
      </c>
      <c r="O18" s="52">
        <f t="shared" si="0"/>
        <v>22.62</v>
      </c>
      <c r="P18" s="46"/>
    </row>
    <row r="19" spans="9:16" ht="14.25" customHeight="1">
      <c r="I19" s="5"/>
      <c r="J19" s="47" t="s">
        <v>40</v>
      </c>
      <c r="K19" s="49">
        <v>32.72</v>
      </c>
      <c r="L19" s="49">
        <v>0.145</v>
      </c>
      <c r="M19" s="50">
        <f>K19/$K$22*100</f>
        <v>7.451096486234143</v>
      </c>
      <c r="N19" s="50">
        <f>L19/$L$22*100</f>
        <v>4.343918514080287</v>
      </c>
      <c r="O19" s="52">
        <f t="shared" si="0"/>
        <v>32.865</v>
      </c>
      <c r="P19" s="47"/>
    </row>
    <row r="20" spans="10:16" ht="15" customHeight="1">
      <c r="J20" s="47" t="s">
        <v>48</v>
      </c>
      <c r="K20" s="49">
        <v>0</v>
      </c>
      <c r="L20" s="49">
        <v>2.59</v>
      </c>
      <c r="M20" s="50">
        <f t="shared" si="1"/>
        <v>0</v>
      </c>
      <c r="N20" s="50">
        <f t="shared" si="2"/>
        <v>77.59137207908927</v>
      </c>
      <c r="O20" s="52">
        <f t="shared" si="0"/>
        <v>2.59</v>
      </c>
      <c r="P20" s="47"/>
    </row>
    <row r="21" spans="10:16" ht="15" customHeight="1">
      <c r="J21" s="47" t="s">
        <v>52</v>
      </c>
      <c r="K21" s="58">
        <v>0.32</v>
      </c>
      <c r="L21" s="58">
        <v>0</v>
      </c>
      <c r="M21" s="50">
        <f t="shared" si="1"/>
        <v>0.07287135927857354</v>
      </c>
      <c r="N21" s="50">
        <f t="shared" si="2"/>
        <v>0</v>
      </c>
      <c r="O21" s="52">
        <f t="shared" si="0"/>
        <v>0.32</v>
      </c>
      <c r="P21" s="47"/>
    </row>
    <row r="22" spans="10:16" ht="16.5">
      <c r="J22" s="47"/>
      <c r="K22" s="49">
        <f>SUM(K12:K21)</f>
        <v>439.13000000000005</v>
      </c>
      <c r="L22" s="49">
        <f>SUM(L12:L21)</f>
        <v>3.338</v>
      </c>
      <c r="M22" s="49">
        <f>SUM(M12:M21)</f>
        <v>100.00000000000003</v>
      </c>
      <c r="N22" s="49">
        <f>SUM(N12:N21)</f>
        <v>99.99999999999999</v>
      </c>
      <c r="O22" s="52"/>
      <c r="P22" s="47"/>
    </row>
    <row r="23" spans="10:16" ht="16.5">
      <c r="J23" s="47"/>
      <c r="K23" s="49"/>
      <c r="L23" s="49"/>
      <c r="M23" s="50"/>
      <c r="N23" s="51"/>
      <c r="O23" s="52"/>
      <c r="P23" s="47"/>
    </row>
    <row r="24" spans="10:16" ht="16.5">
      <c r="J24" s="47"/>
      <c r="K24" s="49"/>
      <c r="L24" s="49"/>
      <c r="M24" s="50"/>
      <c r="N24" s="51"/>
      <c r="O24" s="52"/>
      <c r="P24" s="47"/>
    </row>
    <row r="25" spans="10:16" ht="16.5">
      <c r="J25" s="47"/>
      <c r="K25" s="49"/>
      <c r="L25" s="49"/>
      <c r="M25" s="50"/>
      <c r="N25" s="51"/>
      <c r="O25" s="52"/>
      <c r="P25" s="47"/>
    </row>
    <row r="26" spans="10:15" ht="16.5">
      <c r="J26" s="47"/>
      <c r="K26" s="53"/>
      <c r="L26" s="53"/>
      <c r="M26" s="50"/>
      <c r="N26" s="51"/>
      <c r="O26" s="54"/>
    </row>
    <row r="27" spans="11:15" ht="16.5">
      <c r="K27" s="55"/>
      <c r="L27" s="55"/>
      <c r="M27" s="56"/>
      <c r="N27" s="56"/>
      <c r="O27" s="54"/>
    </row>
    <row r="28" ht="16.5">
      <c r="O28" s="55"/>
    </row>
    <row r="29" spans="10:14" ht="16.5">
      <c r="J29" s="14"/>
      <c r="K29" s="15"/>
      <c r="L29" s="15"/>
      <c r="M29" s="16"/>
      <c r="N29" s="16"/>
    </row>
    <row r="30" spans="10:14" ht="16.5">
      <c r="J30" s="14"/>
      <c r="K30" s="15"/>
      <c r="L30" s="15"/>
      <c r="M30" s="16"/>
      <c r="N30" s="16"/>
    </row>
    <row r="41" ht="16.5" hidden="1"/>
    <row r="42" ht="16.5" hidden="1"/>
  </sheetData>
  <sheetProtection/>
  <printOptions/>
  <pageMargins left="1.2598425196850394" right="0.5905511811023623" top="0.984251968503937" bottom="0.984251968503937" header="0.5118110236220472" footer="0.5118110236220472"/>
  <pageSetup firstPageNumber="1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3" width="9.00390625" style="1" customWidth="1"/>
    <col min="4" max="4" width="9.50390625" style="1" customWidth="1"/>
    <col min="5" max="7" width="9.00390625" style="1" customWidth="1"/>
    <col min="8" max="8" width="10.25390625" style="1" customWidth="1"/>
    <col min="9" max="9" width="9.00390625" style="1" customWidth="1"/>
    <col min="10" max="10" width="8.625" style="1" customWidth="1"/>
    <col min="11" max="11" width="7.125" style="1" customWidth="1"/>
    <col min="12" max="12" width="5.875" style="1" customWidth="1"/>
    <col min="13" max="14" width="9.00390625" style="1" customWidth="1"/>
    <col min="15" max="16" width="7.75390625" style="1" customWidth="1"/>
    <col min="17" max="16384" width="9.00390625" style="1" customWidth="1"/>
  </cols>
  <sheetData>
    <row r="1" spans="1:14" ht="25.5" customHeight="1">
      <c r="A1" s="67" t="s">
        <v>27</v>
      </c>
      <c r="N1"/>
    </row>
    <row r="10" ht="15"/>
    <row r="11" spans="13:14" ht="15">
      <c r="M11" s="60" t="s">
        <v>33</v>
      </c>
      <c r="N11" s="60" t="s">
        <v>34</v>
      </c>
    </row>
    <row r="12" spans="12:16" ht="16.5">
      <c r="L12" s="60" t="s">
        <v>60</v>
      </c>
      <c r="M12" s="58">
        <v>0</v>
      </c>
      <c r="N12" s="58">
        <v>2615</v>
      </c>
      <c r="O12" s="61">
        <f aca="true" t="shared" si="0" ref="O12:O20">M12/$M$24*100</f>
        <v>0</v>
      </c>
      <c r="P12" s="61">
        <f aca="true" t="shared" si="1" ref="P12:P20">N12/$N$24*100</f>
        <v>54.7071129707113</v>
      </c>
    </row>
    <row r="13" spans="12:16" ht="16.5">
      <c r="L13" s="60"/>
      <c r="M13" s="58"/>
      <c r="N13" s="58"/>
      <c r="O13" s="61"/>
      <c r="P13" s="61"/>
    </row>
    <row r="14" spans="12:16" ht="16.5">
      <c r="L14" s="60"/>
      <c r="M14" s="58"/>
      <c r="N14" s="58"/>
      <c r="O14" s="61"/>
      <c r="P14" s="61"/>
    </row>
    <row r="15" spans="10:16" ht="16.5">
      <c r="J15" s="60" t="s">
        <v>58</v>
      </c>
      <c r="K15" s="58">
        <v>475</v>
      </c>
      <c r="L15" s="60" t="s">
        <v>61</v>
      </c>
      <c r="M15" s="58">
        <v>0</v>
      </c>
      <c r="N15" s="58">
        <v>140</v>
      </c>
      <c r="O15" s="61">
        <f t="shared" si="0"/>
        <v>0</v>
      </c>
      <c r="P15" s="61">
        <f t="shared" si="1"/>
        <v>2.928870292887029</v>
      </c>
    </row>
    <row r="16" spans="10:16" ht="18.75" customHeight="1">
      <c r="J16" s="60" t="s">
        <v>35</v>
      </c>
      <c r="K16" s="58">
        <v>70</v>
      </c>
      <c r="L16" s="60" t="s">
        <v>53</v>
      </c>
      <c r="M16" s="58">
        <v>0</v>
      </c>
      <c r="N16" s="58">
        <v>34</v>
      </c>
      <c r="O16" s="61">
        <f t="shared" si="0"/>
        <v>0</v>
      </c>
      <c r="P16" s="61">
        <f t="shared" si="1"/>
        <v>0.7112970711297071</v>
      </c>
    </row>
    <row r="17" spans="10:16" ht="25.5" customHeight="1">
      <c r="J17" s="60" t="s">
        <v>36</v>
      </c>
      <c r="K17" s="58">
        <v>70</v>
      </c>
      <c r="L17" s="60" t="s">
        <v>59</v>
      </c>
      <c r="M17" s="58">
        <v>0</v>
      </c>
      <c r="N17" s="58">
        <v>360</v>
      </c>
      <c r="O17" s="61">
        <f t="shared" si="0"/>
        <v>0</v>
      </c>
      <c r="P17" s="61">
        <f t="shared" si="1"/>
        <v>7.531380753138076</v>
      </c>
    </row>
    <row r="18" spans="10:16" ht="16.5">
      <c r="J18" s="48"/>
      <c r="K18" s="54">
        <f>SUM(K15:K17)</f>
        <v>615</v>
      </c>
      <c r="L18" s="60" t="s">
        <v>58</v>
      </c>
      <c r="M18" s="58">
        <v>475</v>
      </c>
      <c r="N18" s="58">
        <v>80</v>
      </c>
      <c r="O18" s="61">
        <f t="shared" si="0"/>
        <v>77.23577235772358</v>
      </c>
      <c r="P18" s="61">
        <f t="shared" si="1"/>
        <v>1.6736401673640167</v>
      </c>
    </row>
    <row r="19" spans="9:16" ht="16.5">
      <c r="I19" s="21"/>
      <c r="J19" s="48"/>
      <c r="K19" s="59"/>
      <c r="L19" s="60" t="s">
        <v>35</v>
      </c>
      <c r="M19" s="58">
        <v>70</v>
      </c>
      <c r="N19" s="58">
        <v>605</v>
      </c>
      <c r="O19" s="61">
        <f t="shared" si="0"/>
        <v>11.38211382113821</v>
      </c>
      <c r="P19" s="61">
        <f t="shared" si="1"/>
        <v>12.656903765690378</v>
      </c>
    </row>
    <row r="20" spans="10:16" ht="16.5">
      <c r="J20" s="62"/>
      <c r="K20" s="52"/>
      <c r="L20" s="60" t="s">
        <v>0</v>
      </c>
      <c r="M20" s="58">
        <v>0</v>
      </c>
      <c r="N20" s="58">
        <v>215</v>
      </c>
      <c r="O20" s="61">
        <f t="shared" si="0"/>
        <v>0</v>
      </c>
      <c r="P20" s="61">
        <f t="shared" si="1"/>
        <v>4.497907949790795</v>
      </c>
    </row>
    <row r="21" spans="10:16" ht="16.5">
      <c r="J21" s="62"/>
      <c r="L21" s="48" t="s">
        <v>54</v>
      </c>
      <c r="M21" s="58">
        <v>0</v>
      </c>
      <c r="N21" s="58">
        <v>50</v>
      </c>
      <c r="O21" s="61"/>
      <c r="P21" s="61"/>
    </row>
    <row r="22" spans="10:16" ht="16.5">
      <c r="J22" s="62"/>
      <c r="K22" s="54"/>
      <c r="L22" s="60" t="s">
        <v>57</v>
      </c>
      <c r="M22" s="58">
        <v>0</v>
      </c>
      <c r="N22" s="58">
        <v>681</v>
      </c>
      <c r="O22" s="61"/>
      <c r="P22" s="61"/>
    </row>
    <row r="23" spans="10:16" ht="16.5">
      <c r="J23" s="62"/>
      <c r="K23" s="54"/>
      <c r="L23" s="60" t="s">
        <v>36</v>
      </c>
      <c r="M23" s="58">
        <v>70</v>
      </c>
      <c r="N23" s="58">
        <v>0</v>
      </c>
      <c r="O23" s="61"/>
      <c r="P23" s="61"/>
    </row>
    <row r="24" spans="10:16" ht="16.5">
      <c r="J24" s="62"/>
      <c r="K24" s="54"/>
      <c r="M24" s="57">
        <f>SUM(M12:M23)</f>
        <v>615</v>
      </c>
      <c r="N24" s="57">
        <f>SUM(N12:N23)</f>
        <v>4780</v>
      </c>
      <c r="O24" s="61"/>
      <c r="P24" s="61"/>
    </row>
    <row r="25" spans="10:16" ht="16.5">
      <c r="J25" s="62"/>
      <c r="K25" s="54"/>
      <c r="N25" s="58"/>
      <c r="O25" s="61"/>
      <c r="P25" s="61"/>
    </row>
    <row r="26" spans="10:16" ht="16.5">
      <c r="J26" s="62"/>
      <c r="K26" s="54"/>
      <c r="M26" s="58"/>
      <c r="N26" s="58"/>
      <c r="O26" s="61"/>
      <c r="P26" s="61"/>
    </row>
    <row r="27" spans="2:16" ht="16.5">
      <c r="B27" s="63"/>
      <c r="J27" s="62"/>
      <c r="K27" s="54"/>
      <c r="M27" s="58"/>
      <c r="N27" s="58"/>
      <c r="O27" s="61"/>
      <c r="P27" s="61"/>
    </row>
    <row r="28" spans="10:16" ht="16.5">
      <c r="J28" s="65" t="s">
        <v>67</v>
      </c>
      <c r="K28" s="66">
        <v>2615</v>
      </c>
      <c r="M28" s="58"/>
      <c r="N28" s="58"/>
      <c r="O28" s="64"/>
      <c r="P28" s="58"/>
    </row>
    <row r="29" spans="10:16" ht="16.5">
      <c r="J29" s="65" t="s">
        <v>2</v>
      </c>
      <c r="K29" s="66">
        <v>681</v>
      </c>
      <c r="L29" s="60"/>
      <c r="M29" s="58"/>
      <c r="N29" s="58"/>
      <c r="O29" s="60"/>
      <c r="P29" s="58"/>
    </row>
    <row r="30" spans="10:16" ht="16.5">
      <c r="J30" s="65" t="s">
        <v>68</v>
      </c>
      <c r="K30" s="66">
        <v>605</v>
      </c>
      <c r="L30" s="11"/>
      <c r="O30" s="60"/>
      <c r="P30" s="58"/>
    </row>
    <row r="31" spans="10:16" ht="24.75" customHeight="1">
      <c r="J31" s="65" t="s">
        <v>69</v>
      </c>
      <c r="K31" s="66">
        <v>360</v>
      </c>
      <c r="L31" s="11"/>
      <c r="M31" s="57"/>
      <c r="N31" s="57"/>
      <c r="O31" s="60"/>
      <c r="P31" s="58"/>
    </row>
    <row r="32" spans="10:16" ht="16.5">
      <c r="J32" s="65" t="s">
        <v>70</v>
      </c>
      <c r="K32" s="59">
        <v>215</v>
      </c>
      <c r="L32" s="12"/>
      <c r="M32" s="57"/>
      <c r="N32" s="57"/>
      <c r="O32" s="60"/>
      <c r="P32" s="58"/>
    </row>
    <row r="33" spans="10:16" ht="14.25" customHeight="1">
      <c r="J33" s="65" t="s">
        <v>71</v>
      </c>
      <c r="K33" s="59">
        <v>140</v>
      </c>
      <c r="L33" s="12"/>
      <c r="M33" s="57"/>
      <c r="N33" s="57"/>
      <c r="O33" s="60"/>
      <c r="P33" s="58"/>
    </row>
    <row r="34" spans="10:14" ht="16.5">
      <c r="J34" s="65" t="s">
        <v>72</v>
      </c>
      <c r="K34" s="59">
        <v>164</v>
      </c>
      <c r="L34" s="11"/>
      <c r="M34" s="57"/>
      <c r="N34" s="57"/>
    </row>
    <row r="35" spans="11:14" ht="16.5">
      <c r="K35" s="54">
        <f>SUM(K28:K34)</f>
        <v>4780</v>
      </c>
      <c r="L35" s="11"/>
      <c r="M35" s="57"/>
      <c r="N35" s="57"/>
    </row>
    <row r="36" spans="13:14" ht="16.5">
      <c r="M36" s="57"/>
      <c r="N36" s="57"/>
    </row>
    <row r="38" ht="16.5">
      <c r="L38" s="13"/>
    </row>
    <row r="40" ht="16.5">
      <c r="L40" s="13"/>
    </row>
    <row r="59" ht="16.5">
      <c r="M59" s="5"/>
    </row>
    <row r="60" ht="16.5">
      <c r="M60" s="5"/>
    </row>
    <row r="61" ht="16.5">
      <c r="M61" s="5"/>
    </row>
    <row r="62" ht="16.5">
      <c r="M62" s="5"/>
    </row>
    <row r="63" ht="16.5">
      <c r="M63" s="5"/>
    </row>
    <row r="64" ht="16.5">
      <c r="M64" s="5"/>
    </row>
    <row r="65" ht="16.5">
      <c r="M65" s="5"/>
    </row>
    <row r="66" ht="16.5">
      <c r="M66" s="5"/>
    </row>
    <row r="67" ht="16.5">
      <c r="M67" s="5"/>
    </row>
    <row r="68" ht="16.5">
      <c r="M68" s="5"/>
    </row>
    <row r="84" ht="18.75" customHeight="1"/>
    <row r="90" ht="16.5">
      <c r="F90"/>
    </row>
    <row r="91" spans="6:12" ht="16.5">
      <c r="F91"/>
      <c r="J91" s="4"/>
      <c r="K91" s="4"/>
      <c r="L91" s="9"/>
    </row>
    <row r="92" spans="6:12" ht="16.5">
      <c r="F92"/>
      <c r="J92" s="4"/>
      <c r="K92" s="4"/>
      <c r="L92" s="9"/>
    </row>
    <row r="93" spans="6:11" ht="16.5">
      <c r="F93"/>
      <c r="J93" s="4"/>
      <c r="K93" s="4"/>
    </row>
    <row r="94" ht="16.5">
      <c r="F94"/>
    </row>
    <row r="96" spans="2:5" ht="16.5">
      <c r="B96" s="2"/>
      <c r="C96" s="2"/>
      <c r="D96" s="2"/>
      <c r="E96" s="2"/>
    </row>
  </sheetData>
  <sheetProtection/>
  <printOptions/>
  <pageMargins left="1.1811023622047245" right="0.5905511811023623" top="0.98425196850393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林依儒</cp:lastModifiedBy>
  <cp:lastPrinted>2016-07-11T06:26:20Z</cp:lastPrinted>
  <dcterms:created xsi:type="dcterms:W3CDTF">2000-06-16T06:39:16Z</dcterms:created>
  <dcterms:modified xsi:type="dcterms:W3CDTF">2016-07-25T07:10:14Z</dcterms:modified>
  <cp:category/>
  <cp:version/>
  <cp:contentType/>
  <cp:contentStatus/>
</cp:coreProperties>
</file>