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95" tabRatio="628" activeTab="6"/>
  </bookViews>
  <sheets>
    <sheet name="現有防洪(河堤)" sheetId="1" r:id="rId1"/>
    <sheet name="環境" sheetId="2" r:id="rId2"/>
    <sheet name="歲修" sheetId="3" r:id="rId3"/>
    <sheet name="防災減災" sheetId="4" r:id="rId4"/>
    <sheet name="修復" sheetId="5" r:id="rId5"/>
    <sheet name="維護" sheetId="6" r:id="rId6"/>
    <sheet name="受災" sheetId="7" r:id="rId7"/>
  </sheets>
  <definedNames>
    <definedName name="_xlnm.Print_Area" localSheetId="3">'防災減災'!$A$1:$H$42</definedName>
    <definedName name="_xlnm.Print_Area" localSheetId="6">'受災'!$A$1:$H$42</definedName>
    <definedName name="_xlnm.Print_Area" localSheetId="4">'修復'!$A$1:$H$41</definedName>
    <definedName name="_xlnm.Print_Area" localSheetId="0">'現有防洪(河堤)'!$A$1:$H$40</definedName>
    <definedName name="_xlnm.Print_Area" localSheetId="2">'歲修'!$A$1:$H$41</definedName>
    <definedName name="_xlnm.Print_Area" localSheetId="5">'維護'!$A$1:$H$43</definedName>
    <definedName name="_xlnm.Print_Area" localSheetId="1">'環境'!$A$1:$H$42</definedName>
  </definedNames>
  <calcPr fullCalcOnLoad="1"/>
</workbook>
</file>

<file path=xl/sharedStrings.xml><?xml version="1.0" encoding="utf-8"?>
<sst xmlns="http://schemas.openxmlformats.org/spreadsheetml/2006/main" count="122" uniqueCount="62">
  <si>
    <t>雲林縣</t>
  </si>
  <si>
    <t>苗栗縣</t>
  </si>
  <si>
    <t>屏東縣</t>
  </si>
  <si>
    <t>南投縣</t>
  </si>
  <si>
    <t>花蓮縣</t>
  </si>
  <si>
    <t>臺東縣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</si>
  <si>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</si>
  <si>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</si>
  <si>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</si>
  <si>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</si>
  <si>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</si>
  <si>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</si>
  <si>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</si>
  <si>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</si>
  <si>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</si>
  <si>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總計</t>
  </si>
  <si>
    <t>堤防</t>
  </si>
  <si>
    <t>護岸</t>
  </si>
  <si>
    <t>臺北市</t>
  </si>
  <si>
    <t xml:space="preserve"> </t>
  </si>
  <si>
    <t>七、河川防洪工程</t>
  </si>
  <si>
    <t xml:space="preserve"> (一)現有河川防洪設施</t>
  </si>
  <si>
    <t xml:space="preserve"> (二)河川環境改善工程</t>
  </si>
  <si>
    <t xml:space="preserve"> (三)河川歲修工程</t>
  </si>
  <si>
    <t xml:space="preserve"> (四)河川防災減災工程</t>
  </si>
  <si>
    <t xml:space="preserve"> (五)河川災修及搶修工程</t>
  </si>
  <si>
    <t>新北市</t>
  </si>
  <si>
    <t>高雄市</t>
  </si>
  <si>
    <t xml:space="preserve"> (七)河川防洪設施受損情形</t>
  </si>
  <si>
    <t>嘉義縣</t>
  </si>
  <si>
    <t>彰化縣</t>
  </si>
  <si>
    <t>堤防</t>
  </si>
  <si>
    <t>護岸</t>
  </si>
  <si>
    <t xml:space="preserve"> (六)河川構造物維護管理</t>
  </si>
  <si>
    <t>堤　　防</t>
  </si>
  <si>
    <t>護　　岸</t>
  </si>
  <si>
    <t>苗栗縣</t>
  </si>
  <si>
    <t>臺東縣</t>
  </si>
  <si>
    <t>新北市</t>
  </si>
  <si>
    <t>臺中市</t>
  </si>
  <si>
    <t>臺東縣</t>
  </si>
  <si>
    <t>南投縣</t>
  </si>
  <si>
    <t>雲林縣</t>
  </si>
  <si>
    <t>臺南市</t>
  </si>
  <si>
    <t>臺中市</t>
  </si>
  <si>
    <t>苗栗縣</t>
  </si>
  <si>
    <t>花蓮縣</t>
  </si>
  <si>
    <t>桃園市</t>
  </si>
  <si>
    <t>臺中市</t>
  </si>
  <si>
    <t>臺北市</t>
  </si>
  <si>
    <t>苗栗縣</t>
  </si>
  <si>
    <t>屏東縣</t>
  </si>
  <si>
    <t>新竹縣</t>
  </si>
  <si>
    <t>新竹市</t>
  </si>
  <si>
    <t>桃園市</t>
  </si>
  <si>
    <t>臺南市</t>
  </si>
  <si>
    <t>臺東縣</t>
  </si>
  <si>
    <t>桃園市</t>
  </si>
  <si>
    <t>花蓮縣</t>
  </si>
  <si>
    <t>嘉義縣</t>
  </si>
  <si>
    <t>宜蘭縣</t>
  </si>
  <si>
    <t>附註：百分比細項和不等於100，係因電腦計算四捨五入之關係。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</si>
</sst>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21.25"/>
      <name val="標楷體"/>
      <family val="4"/>
    </font>
    <font>
      <sz val="11.5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b/>
      <sz val="12"/>
      <name val="華康中楷體"/>
      <family val="3"/>
    </font>
    <font>
      <sz val="10"/>
      <name val="標楷體"/>
      <family val="4"/>
    </font>
    <font>
      <sz val="9"/>
      <name val="細明體"/>
      <family val="3"/>
    </font>
    <font>
      <sz val="9"/>
      <name val="Times New Roman"/>
      <family val="1"/>
    </font>
    <font>
      <sz val="9"/>
      <name val="華康中楷體"/>
      <family val="3"/>
    </font>
    <font>
      <sz val="10"/>
      <name val="Times New Roman"/>
      <family val="1"/>
    </font>
    <font>
      <sz val="10"/>
      <name val="華康中楷體"/>
      <family val="3"/>
    </font>
    <font>
      <b/>
      <sz val="10"/>
      <name val="華康中楷體"/>
      <family val="3"/>
    </font>
    <font>
      <sz val="14"/>
      <name val="新細明體"/>
      <family val="1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181" fontId="4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0" fontId="4" fillId="0" borderId="0" xfId="0" applyNumberFormat="1" applyFont="1" applyAlignment="1">
      <alignment/>
    </xf>
    <xf numFmtId="181" fontId="4" fillId="0" borderId="0" xfId="16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8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91" fontId="17" fillId="0" borderId="0" xfId="15" applyNumberFormat="1" applyFont="1" applyBorder="1" applyAlignment="1">
      <alignment horizontal="left" vertical="center" wrapText="1"/>
    </xf>
    <xf numFmtId="0" fontId="8" fillId="0" borderId="0" xfId="16" applyNumberFormat="1" applyFont="1" applyBorder="1" applyAlignment="1">
      <alignment horizontal="distributed" vertical="center"/>
    </xf>
    <xf numFmtId="181" fontId="8" fillId="0" borderId="0" xfId="16" applyNumberFormat="1" applyFont="1" applyBorder="1" applyAlignment="1">
      <alignment vertical="center"/>
    </xf>
    <xf numFmtId="10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/>
    </xf>
    <xf numFmtId="216" fontId="4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Fill="1" applyAlignment="1">
      <alignment/>
    </xf>
    <xf numFmtId="191" fontId="0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43" fontId="8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3" fontId="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3" fontId="21" fillId="0" borderId="0" xfId="0" applyNumberFormat="1" applyFont="1" applyBorder="1" applyAlignment="1">
      <alignment/>
    </xf>
    <xf numFmtId="43" fontId="21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43" fontId="23" fillId="0" borderId="0" xfId="0" applyNumberFormat="1" applyFont="1" applyBorder="1" applyAlignment="1">
      <alignment/>
    </xf>
    <xf numFmtId="43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216" fontId="2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Alignment="1">
      <alignment/>
    </xf>
    <xf numFmtId="43" fontId="24" fillId="0" borderId="0" xfId="0" applyNumberFormat="1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300" b="0" i="0" u="none" baseline="0"/>
              <a:t>民國103年底</a:t>
            </a:r>
          </a:p>
        </c:rich>
      </c:tx>
      <c:layout>
        <c:manualLayout>
          <c:xMode val="factor"/>
          <c:yMode val="factor"/>
          <c:x val="-0.0265"/>
          <c:y val="-0.02"/>
        </c:manualLayout>
      </c:layout>
      <c:spPr>
        <a:noFill/>
        <a:ln>
          <a:noFill/>
        </a:ln>
      </c:spPr>
    </c:title>
    <c:view3D>
      <c:rotX val="15"/>
      <c:rotY val="30"/>
      <c:depthPercent val="200"/>
      <c:rAngAx val="1"/>
    </c:view3D>
    <c:plotArea>
      <c:layout>
        <c:manualLayout>
          <c:xMode val="edge"/>
          <c:yMode val="edge"/>
          <c:x val="0.00175"/>
          <c:y val="0.07125"/>
          <c:w val="0.99825"/>
          <c:h val="0.92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'現有防洪(河堤)'!$J$2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'現有防洪(河堤)'!$I$3:$I$21</c:f>
              <c:strCache/>
            </c:strRef>
          </c:cat>
          <c:val>
            <c:numRef>
              <c:f>'現有防洪(河堤)'!$J$3:$J$21</c:f>
              <c:numCache/>
            </c:numRef>
          </c:val>
          <c:shape val="box"/>
        </c:ser>
        <c:ser>
          <c:idx val="1"/>
          <c:order val="1"/>
          <c:tx>
            <c:strRef>
              <c:f>'現有防洪(河堤)'!$K$2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'現有防洪(河堤)'!$I$3:$I$21</c:f>
              <c:strCache/>
            </c:strRef>
          </c:cat>
          <c:val>
            <c:numRef>
              <c:f>'現有防洪(河堤)'!$K$3:$K$21</c:f>
              <c:numCache/>
            </c:numRef>
          </c:val>
          <c:shape val="box"/>
        </c:ser>
        <c:overlap val="100"/>
        <c:gapDepth val="0"/>
        <c:shape val="box"/>
        <c:axId val="14184693"/>
        <c:axId val="60553374"/>
      </c:bar3DChart>
      <c:catAx>
        <c:axId val="14184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50" b="0" i="0" u="none" baseline="0"/>
            </a:pPr>
          </a:p>
        </c:txPr>
        <c:crossAx val="60553374"/>
        <c:crosses val="autoZero"/>
        <c:auto val="0"/>
        <c:lblOffset val="100"/>
        <c:noMultiLvlLbl val="0"/>
      </c:catAx>
      <c:valAx>
        <c:axId val="60553374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14184693"/>
        <c:crossesAt val="1"/>
        <c:crossBetween val="between"/>
        <c:dispUnits>
          <c:builtInUnit val="thousands"/>
        </c:dispUnits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5"/>
          <c:y val="0.118"/>
          <c:w val="0.2465"/>
          <c:h val="0.06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民國103年度</a:t>
            </a:r>
          </a:p>
        </c:rich>
      </c:tx>
      <c:layout>
        <c:manualLayout>
          <c:xMode val="factor"/>
          <c:yMode val="factor"/>
          <c:x val="-0.01125"/>
          <c:y val="0.05875"/>
        </c:manualLayout>
      </c:layout>
      <c:spPr>
        <a:noFill/>
        <a:ln>
          <a:noFill/>
        </a:ln>
      </c:spPr>
    </c:title>
    <c:view3D>
      <c:rotX val="15"/>
      <c:rotY val="30"/>
      <c:depthPercent val="200"/>
      <c:rAngAx val="1"/>
    </c:view3D>
    <c:plotArea>
      <c:layout>
        <c:manualLayout>
          <c:xMode val="edge"/>
          <c:yMode val="edge"/>
          <c:x val="0.00525"/>
          <c:y val="0.17275"/>
          <c:w val="0.993"/>
          <c:h val="0.82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'環境'!$K$12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'環境'!$J$13:$J$26</c:f>
              <c:strCache/>
            </c:strRef>
          </c:cat>
          <c:val>
            <c:numRef>
              <c:f>'環境'!$K$13:$K$26</c:f>
              <c:numCache/>
            </c:numRef>
          </c:val>
          <c:shape val="box"/>
        </c:ser>
        <c:ser>
          <c:idx val="1"/>
          <c:order val="1"/>
          <c:tx>
            <c:strRef>
              <c:f>'環境'!$L$12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'環境'!$J$13:$J$26</c:f>
              <c:strCache/>
            </c:strRef>
          </c:cat>
          <c:val>
            <c:numRef>
              <c:f>'環境'!$L$13:$L$26</c:f>
              <c:numCache/>
            </c:numRef>
          </c:val>
          <c:shape val="box"/>
        </c:ser>
        <c:overlap val="100"/>
        <c:gapDepth val="0"/>
        <c:shape val="box"/>
        <c:axId val="8109455"/>
        <c:axId val="5876232"/>
      </c:bar3DChart>
      <c:catAx>
        <c:axId val="8109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876232"/>
        <c:crosses val="autoZero"/>
        <c:auto val="0"/>
        <c:lblOffset val="100"/>
        <c:noMultiLvlLbl val="0"/>
      </c:catAx>
      <c:valAx>
        <c:axId val="5876232"/>
        <c:scaling>
          <c:orientation val="minMax"/>
          <c:max val="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8109455"/>
        <c:crossesAt val="1"/>
        <c:crossBetween val="between"/>
        <c:dispUnits>
          <c:builtInUnit val="thousands"/>
        </c:dispUnits>
        <c:majorUnit val="2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"/>
          <c:y val="0.217"/>
          <c:w val="0.21675"/>
          <c:h val="0.062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民國103年度</a:t>
            </a:r>
          </a:p>
        </c:rich>
      </c:tx>
      <c:layout>
        <c:manualLayout>
          <c:xMode val="factor"/>
          <c:yMode val="factor"/>
          <c:x val="-0.02675"/>
          <c:y val="0.0375"/>
        </c:manualLayout>
      </c:layout>
      <c:spPr>
        <a:noFill/>
        <a:ln>
          <a:noFill/>
        </a:ln>
      </c:spPr>
    </c:title>
    <c:view3D>
      <c:rotX val="15"/>
      <c:rotY val="30"/>
      <c:depthPercent val="200"/>
      <c:rAngAx val="1"/>
    </c:view3D>
    <c:plotArea>
      <c:layout>
        <c:manualLayout>
          <c:xMode val="edge"/>
          <c:yMode val="edge"/>
          <c:x val="0"/>
          <c:y val="0.13475"/>
          <c:w val="0.9965"/>
          <c:h val="0.84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'歲修'!$K$8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'歲修'!$J$9:$J$15</c:f>
              <c:strCache/>
            </c:strRef>
          </c:cat>
          <c:val>
            <c:numRef>
              <c:f>'歲修'!$K$9:$K$15</c:f>
              <c:numCache/>
            </c:numRef>
          </c:val>
          <c:shape val="box"/>
        </c:ser>
        <c:ser>
          <c:idx val="1"/>
          <c:order val="1"/>
          <c:tx>
            <c:strRef>
              <c:f>'歲修'!$L$8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'歲修'!$J$9:$J$15</c:f>
              <c:strCache/>
            </c:strRef>
          </c:cat>
          <c:val>
            <c:numRef>
              <c:f>'歲修'!$L$9:$L$15</c:f>
              <c:numCache/>
            </c:numRef>
          </c:val>
          <c:shape val="box"/>
        </c:ser>
        <c:overlap val="100"/>
        <c:gapDepth val="0"/>
        <c:shape val="box"/>
        <c:axId val="52886089"/>
        <c:axId val="6212754"/>
      </c:bar3DChart>
      <c:catAx>
        <c:axId val="52886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212754"/>
        <c:crosses val="autoZero"/>
        <c:auto val="0"/>
        <c:lblOffset val="100"/>
        <c:noMultiLvlLbl val="0"/>
      </c:catAx>
      <c:valAx>
        <c:axId val="6212754"/>
        <c:scaling>
          <c:orientation val="minMax"/>
          <c:max val="4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5288608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25"/>
          <c:y val="0.1695"/>
          <c:w val="0.25225"/>
          <c:h val="0.050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民國103年度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view3D>
      <c:rotX val="15"/>
      <c:rotY val="30"/>
      <c:depthPercent val="200"/>
      <c:rAngAx val="1"/>
    </c:view3D>
    <c:plotArea>
      <c:layout>
        <c:manualLayout>
          <c:xMode val="edge"/>
          <c:yMode val="edge"/>
          <c:x val="0"/>
          <c:y val="0.07"/>
          <c:w val="0.99825"/>
          <c:h val="0.9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'防災減災'!$K$1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'防災減災'!$J$2:$J$17</c:f>
              <c:strCache/>
            </c:strRef>
          </c:cat>
          <c:val>
            <c:numRef>
              <c:f>'防災減災'!$K$2:$K$17</c:f>
              <c:numCache/>
            </c:numRef>
          </c:val>
          <c:shape val="box"/>
        </c:ser>
        <c:ser>
          <c:idx val="1"/>
          <c:order val="1"/>
          <c:tx>
            <c:strRef>
              <c:f>'防災減災'!$L$1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'防災減災'!$J$2:$J$17</c:f>
              <c:strCache/>
            </c:strRef>
          </c:cat>
          <c:val>
            <c:numRef>
              <c:f>'防災減災'!$L$2:$L$17</c:f>
              <c:numCache/>
            </c:numRef>
          </c:val>
          <c:shape val="box"/>
        </c:ser>
        <c:overlap val="100"/>
        <c:gapDepth val="0"/>
        <c:shape val="box"/>
        <c:axId val="55914787"/>
        <c:axId val="33471036"/>
      </c:bar3DChart>
      <c:catAx>
        <c:axId val="55914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3471036"/>
        <c:crosses val="autoZero"/>
        <c:auto val="0"/>
        <c:lblOffset val="100"/>
        <c:noMultiLvlLbl val="0"/>
      </c:catAx>
      <c:valAx>
        <c:axId val="33471036"/>
        <c:scaling>
          <c:orientation val="minMax"/>
          <c:max val="40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914787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"/>
          <c:y val="0.096"/>
          <c:w val="0.26975"/>
          <c:h val="0.05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民國103年度</a:t>
            </a:r>
          </a:p>
        </c:rich>
      </c:tx>
      <c:layout>
        <c:manualLayout>
          <c:xMode val="factor"/>
          <c:yMode val="factor"/>
          <c:x val="0.01675"/>
          <c:y val="0.0495"/>
        </c:manualLayout>
      </c:layout>
      <c:spPr>
        <a:noFill/>
        <a:ln>
          <a:noFill/>
        </a:ln>
      </c:spPr>
    </c:title>
    <c:view3D>
      <c:rotX val="19"/>
      <c:rotY val="30"/>
      <c:depthPercent val="200"/>
      <c:rAngAx val="1"/>
    </c:view3D>
    <c:plotArea>
      <c:layout>
        <c:manualLayout>
          <c:xMode val="edge"/>
          <c:yMode val="edge"/>
          <c:x val="0.0105"/>
          <c:y val="0.137"/>
          <c:w val="0.9755"/>
          <c:h val="0.8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'修復'!$K$11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'修復'!$J$12:$J$27</c:f>
              <c:strCache/>
            </c:strRef>
          </c:cat>
          <c:val>
            <c:numRef>
              <c:f>'修復'!$K$12:$K$27</c:f>
              <c:numCache/>
            </c:numRef>
          </c:val>
          <c:shape val="box"/>
        </c:ser>
        <c:ser>
          <c:idx val="1"/>
          <c:order val="1"/>
          <c:tx>
            <c:strRef>
              <c:f>'修復'!$L$11</c:f>
              <c:strCache>
                <c:ptCount val="1"/>
                <c:pt idx="0">
                  <c:v>護岸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'修復'!$J$12:$J$27</c:f>
              <c:strCache/>
            </c:strRef>
          </c:cat>
          <c:val>
            <c:numRef>
              <c:f>'修復'!$L$12:$L$27</c:f>
              <c:numCache/>
            </c:numRef>
          </c:val>
          <c:shape val="box"/>
        </c:ser>
        <c:overlap val="100"/>
        <c:gapDepth val="0"/>
        <c:shape val="box"/>
        <c:axId val="32803869"/>
        <c:axId val="26799366"/>
      </c:bar3DChart>
      <c:catAx>
        <c:axId val="32803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6799366"/>
        <c:crosses val="autoZero"/>
        <c:auto val="0"/>
        <c:lblOffset val="100"/>
        <c:noMultiLvlLbl val="0"/>
      </c:catAx>
      <c:valAx>
        <c:axId val="26799366"/>
        <c:scaling>
          <c:orientation val="minMax"/>
          <c:max val="14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2803869"/>
        <c:crossesAt val="1"/>
        <c:crossBetween val="between"/>
        <c:dispUnits>
          <c:builtInUnit val="thousands"/>
        </c:dispUnits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177"/>
          <c:w val="0.22125"/>
          <c:h val="0.063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民國103年度</a:t>
            </a:r>
          </a:p>
        </c:rich>
      </c:tx>
      <c:layout>
        <c:manualLayout>
          <c:xMode val="factor"/>
          <c:yMode val="factor"/>
          <c:x val="0.01575"/>
          <c:y val="-0.014"/>
        </c:manualLayout>
      </c:layout>
      <c:spPr>
        <a:noFill/>
        <a:ln>
          <a:noFill/>
        </a:ln>
      </c:spPr>
    </c:title>
    <c:view3D>
      <c:rotX val="19"/>
      <c:rotY val="30"/>
      <c:depthPercent val="200"/>
      <c:rAngAx val="1"/>
    </c:view3D>
    <c:plotArea>
      <c:layout>
        <c:manualLayout>
          <c:xMode val="edge"/>
          <c:yMode val="edge"/>
          <c:x val="0.0105"/>
          <c:y val="0.10325"/>
          <c:w val="0.9755"/>
          <c:h val="0.89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'維護'!$K$11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'維護'!$J$12:$J$21</c:f>
              <c:strCache/>
            </c:strRef>
          </c:cat>
          <c:val>
            <c:numRef>
              <c:f>'維護'!$K$12:$K$21</c:f>
              <c:numCache/>
            </c:numRef>
          </c:val>
          <c:shape val="box"/>
        </c:ser>
        <c:ser>
          <c:idx val="1"/>
          <c:order val="1"/>
          <c:tx>
            <c:strRef>
              <c:f>'維護'!$L$11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'維護'!$J$12:$J$21</c:f>
              <c:strCache/>
            </c:strRef>
          </c:cat>
          <c:val>
            <c:numRef>
              <c:f>'維護'!$L$12:$L$21</c:f>
              <c:numCache/>
            </c:numRef>
          </c:val>
          <c:shape val="box"/>
        </c:ser>
        <c:overlap val="100"/>
        <c:gapDepth val="0"/>
        <c:shape val="box"/>
        <c:axId val="39867703"/>
        <c:axId val="23265008"/>
      </c:bar3DChart>
      <c:catAx>
        <c:axId val="3986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3265008"/>
        <c:crosses val="autoZero"/>
        <c:auto val="0"/>
        <c:lblOffset val="100"/>
        <c:noMultiLvlLbl val="0"/>
      </c:catAx>
      <c:valAx>
        <c:axId val="23265008"/>
        <c:scaling>
          <c:orientation val="minMax"/>
          <c:max val="15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9867703"/>
        <c:crossesAt val="1"/>
        <c:crossBetween val="between"/>
        <c:dispUnits>
          <c:builtInUnit val="thousands"/>
        </c:dispUnits>
        <c:majorUnit val="3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75"/>
          <c:y val="0.155"/>
          <c:w val="0.23525"/>
          <c:h val="0.06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民國103年</a:t>
            </a:r>
          </a:p>
        </c:rich>
      </c:tx>
      <c:layout>
        <c:manualLayout>
          <c:xMode val="factor"/>
          <c:yMode val="factor"/>
          <c:x val="-0.03775"/>
          <c:y val="0.1555"/>
        </c:manualLayout>
      </c:layout>
      <c:spPr>
        <a:noFill/>
        <a:ln>
          <a:noFill/>
        </a:ln>
      </c:spPr>
    </c:title>
    <c:view3D>
      <c:rotX val="30"/>
      <c:hPercent val="100"/>
      <c:rotY val="360"/>
      <c:depthPercent val="200"/>
      <c:rAngAx val="1"/>
    </c:view3D>
    <c:plotArea>
      <c:layout>
        <c:manualLayout>
          <c:xMode val="edge"/>
          <c:yMode val="edge"/>
          <c:x val="0.229"/>
          <c:y val="0.404"/>
          <c:w val="0.461"/>
          <c:h val="0.4412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8080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339933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'受災'!$J$30:$J$34</c:f>
              <c:strCache/>
            </c:strRef>
          </c:cat>
          <c:val>
            <c:numRef>
              <c:f>'受災'!$K$30:$K$34</c:f>
              <c:numCache/>
            </c:numRef>
          </c:val>
        </c:ser>
        <c:firstSliceAng val="360"/>
      </c:pie3D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民國103年</a:t>
            </a:r>
          </a:p>
        </c:rich>
      </c:tx>
      <c:layout>
        <c:manualLayout>
          <c:xMode val="factor"/>
          <c:yMode val="factor"/>
          <c:x val="-0.023"/>
          <c:y val="0.064"/>
        </c:manualLayout>
      </c:layout>
      <c:spPr>
        <a:noFill/>
        <a:ln>
          <a:noFill/>
        </a:ln>
      </c:spPr>
    </c:title>
    <c:view3D>
      <c:rotX val="25"/>
      <c:hPercent val="100"/>
      <c:rotY val="320"/>
      <c:depthPercent val="200"/>
      <c:rAngAx val="1"/>
    </c:view3D>
    <c:plotArea>
      <c:layout>
        <c:manualLayout>
          <c:xMode val="edge"/>
          <c:yMode val="edge"/>
          <c:x val="0.225"/>
          <c:y val="0.33725"/>
          <c:w val="0.5005"/>
          <c:h val="0.4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8080FF"/>
              </a:solidFill>
            </c:spPr>
          </c:dPt>
          <c:dPt>
            <c:idx val="2"/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'受災'!$J$15:$J$17</c:f>
              <c:strCache/>
            </c:strRef>
          </c:cat>
          <c:val>
            <c:numRef>
              <c:f>'受災'!$K$15:$K$17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'受災'!$J$15:$J$19</c:f>
              <c:strCache/>
            </c:strRef>
          </c:cat>
          <c:val>
            <c:numRef>
              <c:f>受災!#REF!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</cdr:y>
    </cdr:from>
    <cdr:to>
      <cdr:x>0.14425</cdr:x>
      <cdr:y>0.05925</cdr:y>
    </cdr:to>
    <cdr:sp>
      <cdr:nvSpPr>
        <cdr:cNvPr id="1" name="文字 2"/>
        <cdr:cNvSpPr txBox="1">
          <a:spLocks noChangeArrowheads="1"/>
        </cdr:cNvSpPr>
      </cdr:nvSpPr>
      <cdr:spPr>
        <a:xfrm>
          <a:off x="276225" y="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公里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0.0515</cdr:y>
    </cdr:from>
    <cdr:to>
      <cdr:x>0.0865</cdr:x>
      <cdr:y>0.0515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200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0.1285</cdr:x>
      <cdr:y>0</cdr:y>
    </cdr:from>
    <cdr:to>
      <cdr:x>0.1285</cdr:x>
      <cdr:y>0</cdr:y>
    </cdr:to>
    <cdr:sp>
      <cdr:nvSpPr>
        <cdr:cNvPr id="2" name="文字 1"/>
        <cdr:cNvSpPr txBox="1">
          <a:spLocks noChangeArrowheads="1"/>
        </cdr:cNvSpPr>
      </cdr:nvSpPr>
      <cdr:spPr>
        <a:xfrm>
          <a:off x="70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圖12、河川災修及搶修工程--堤防、護岸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57150</xdr:rowOff>
    </xdr:from>
    <xdr:to>
      <xdr:col>8</xdr:col>
      <xdr:colOff>219075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19050" y="4810125"/>
        <a:ext cx="55530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200025</xdr:rowOff>
    </xdr:from>
    <xdr:to>
      <xdr:col>7</xdr:col>
      <xdr:colOff>638175</xdr:colOff>
      <xdr:row>17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42875" y="971550"/>
          <a:ext cx="5067300" cy="2943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河川構造物維護管理共計堤防609,742公尺，最多者為臺南市137,279公尺占總數之22.51%，其次為宜蘭縣134,167公尺占總數之22.00%，第三為臺中市127,129公尺占總數之20.85%；護岸總計15,044公尺，最多為臺東縣11,774公尺占總數之78.26%，其次為屏東縣2,590公尺占總數之17.22%，第三為臺中市580公尺占總數之3.86%；堤防綠美化面積總計24,409,629平方公尺，最多為屏東縣16,224,560平方公尺占總數之66.47%，其次為高雄市4,485,804平方公尺占總數之18.38%，第三為宜蘭縣1,542,035平方公尺占總數之6.32%。(如表7之2、表10)</a:t>
          </a:r>
        </a:p>
      </xdr:txBody>
    </xdr:sp>
    <xdr:clientData/>
  </xdr:twoCellAnchor>
  <xdr:oneCellAnchor>
    <xdr:from>
      <xdr:col>0</xdr:col>
      <xdr:colOff>371475</xdr:colOff>
      <xdr:row>22</xdr:row>
      <xdr:rowOff>123825</xdr:rowOff>
    </xdr:from>
    <xdr:ext cx="419100" cy="247650"/>
    <xdr:sp>
      <xdr:nvSpPr>
        <xdr:cNvPr id="3" name="文字 2"/>
        <xdr:cNvSpPr txBox="1">
          <a:spLocks noChangeArrowheads="1"/>
        </xdr:cNvSpPr>
      </xdr:nvSpPr>
      <xdr:spPr>
        <a:xfrm>
          <a:off x="371475" y="508635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公里</a:t>
          </a:r>
        </a:p>
      </xdr:txBody>
    </xdr:sp>
    <xdr:clientData/>
  </xdr:oneCellAnchor>
  <xdr:oneCellAnchor>
    <xdr:from>
      <xdr:col>1</xdr:col>
      <xdr:colOff>514350</xdr:colOff>
      <xdr:row>20</xdr:row>
      <xdr:rowOff>57150</xdr:rowOff>
    </xdr:from>
    <xdr:ext cx="4248150" cy="257175"/>
    <xdr:sp>
      <xdr:nvSpPr>
        <xdr:cNvPr id="4" name="文字 1"/>
        <xdr:cNvSpPr txBox="1">
          <a:spLocks noChangeArrowheads="1"/>
        </xdr:cNvSpPr>
      </xdr:nvSpPr>
      <xdr:spPr>
        <a:xfrm>
          <a:off x="971550" y="4600575"/>
          <a:ext cx="424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圖13、河川構造物維護管理--堤防、護岸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0.07525</cdr:y>
    </cdr:from>
    <cdr:to>
      <cdr:x>0.94975</cdr:x>
      <cdr:y>0.17625</cdr:y>
    </cdr:to>
    <cdr:sp>
      <cdr:nvSpPr>
        <cdr:cNvPr id="1" name="文字 1"/>
        <cdr:cNvSpPr txBox="1">
          <a:spLocks noChangeArrowheads="1"/>
        </cdr:cNvSpPr>
      </cdr:nvSpPr>
      <cdr:spPr>
        <a:xfrm>
          <a:off x="247650" y="247650"/>
          <a:ext cx="466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圖15、河川防洪設施受損情形--護岸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</cdr:y>
    </cdr:from>
    <cdr:to>
      <cdr:x>0.99225</cdr:x>
      <cdr:y>0.09875</cdr:y>
    </cdr:to>
    <cdr:sp>
      <cdr:nvSpPr>
        <cdr:cNvPr id="1" name="文字 1"/>
        <cdr:cNvSpPr txBox="1">
          <a:spLocks noChangeArrowheads="1"/>
        </cdr:cNvSpPr>
      </cdr:nvSpPr>
      <cdr:spPr>
        <a:xfrm>
          <a:off x="104775" y="0"/>
          <a:ext cx="455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圖14、河川防洪設施受損情形--堤防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28575</xdr:rowOff>
    </xdr:from>
    <xdr:to>
      <xdr:col>7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5410200"/>
        <a:ext cx="5181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180975</xdr:rowOff>
    </xdr:from>
    <xdr:to>
      <xdr:col>7</xdr:col>
      <xdr:colOff>742950</xdr:colOff>
      <xdr:row>12</xdr:row>
      <xdr:rowOff>95250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90500" y="495300"/>
          <a:ext cx="5162550" cy="2095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0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民國103年因麥德姆颱風</a:t>
          </a: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、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鳳凰颱風及豪雨等侵襲致部分防洪設施造成災害。103年河川防洪設施沖毀受損共計堤防1,602公尺，以花蓮縣損毀1,422公尺最高占總數之88.76%，次為雲林縣150公尺占總數之9.36%，第三為臺東縣30公尺占總數之1.87%；護岸受損計2,104公尺，以臺東縣1,230公尺最多占總數之58.46%，次為屏東縣430公尺占總數之20.44%，第三為嘉義縣270公尺占總數之12.83%。(如表7之3、表10)</a:t>
          </a:r>
        </a:p>
      </xdr:txBody>
    </xdr:sp>
    <xdr:clientData/>
  </xdr:twoCellAnchor>
  <xdr:twoCellAnchor>
    <xdr:from>
      <xdr:col>0</xdr:col>
      <xdr:colOff>104775</xdr:colOff>
      <xdr:row>13</xdr:row>
      <xdr:rowOff>171450</xdr:rowOff>
    </xdr:from>
    <xdr:to>
      <xdr:col>7</xdr:col>
      <xdr:colOff>190500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04775" y="2876550"/>
        <a:ext cx="46958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485775</xdr:colOff>
      <xdr:row>9</xdr:row>
      <xdr:rowOff>9525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4410075" y="19240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4</xdr:col>
      <xdr:colOff>190500</xdr:colOff>
      <xdr:row>24</xdr:row>
      <xdr:rowOff>180975</xdr:rowOff>
    </xdr:from>
    <xdr:to>
      <xdr:col>4</xdr:col>
      <xdr:colOff>657225</xdr:colOff>
      <xdr:row>25</xdr:row>
      <xdr:rowOff>142875</xdr:rowOff>
    </xdr:to>
    <xdr:sp>
      <xdr:nvSpPr>
        <xdr:cNvPr id="5" name="Line 5"/>
        <xdr:cNvSpPr>
          <a:spLocks/>
        </xdr:cNvSpPr>
      </xdr:nvSpPr>
      <xdr:spPr>
        <a:xfrm>
          <a:off x="2743200" y="5172075"/>
          <a:ext cx="4667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24</xdr:row>
      <xdr:rowOff>180975</xdr:rowOff>
    </xdr:from>
    <xdr:to>
      <xdr:col>4</xdr:col>
      <xdr:colOff>600075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 rot="5400000" flipV="1">
          <a:off x="2743200" y="5172075"/>
          <a:ext cx="409575" cy="171450"/>
        </a:xfrm>
        <a:prstGeom prst="bentConnector5">
          <a:avLst>
            <a:gd name="adj1" fmla="val -120000"/>
            <a:gd name="adj2" fmla="val 167439"/>
            <a:gd name="adj3" fmla="val 100000"/>
          </a:avLst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25</xdr:row>
      <xdr:rowOff>161925</xdr:rowOff>
    </xdr:from>
    <xdr:to>
      <xdr:col>5</xdr:col>
      <xdr:colOff>85725</xdr:colOff>
      <xdr:row>25</xdr:row>
      <xdr:rowOff>161925</xdr:rowOff>
    </xdr:to>
    <xdr:sp>
      <xdr:nvSpPr>
        <xdr:cNvPr id="7" name="Line 8"/>
        <xdr:cNvSpPr>
          <a:spLocks/>
        </xdr:cNvSpPr>
      </xdr:nvSpPr>
      <xdr:spPr>
        <a:xfrm>
          <a:off x="3152775" y="5343525"/>
          <a:ext cx="17145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85725</xdr:rowOff>
    </xdr:from>
    <xdr:to>
      <xdr:col>2</xdr:col>
      <xdr:colOff>581025</xdr:colOff>
      <xdr:row>18</xdr:row>
      <xdr:rowOff>85725</xdr:rowOff>
    </xdr:to>
    <xdr:sp>
      <xdr:nvSpPr>
        <xdr:cNvPr id="8" name="Line 12"/>
        <xdr:cNvSpPr>
          <a:spLocks/>
        </xdr:cNvSpPr>
      </xdr:nvSpPr>
      <xdr:spPr>
        <a:xfrm flipH="1">
          <a:off x="1609725" y="3924300"/>
          <a:ext cx="11430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18</xdr:row>
      <xdr:rowOff>95250</xdr:rowOff>
    </xdr:from>
    <xdr:to>
      <xdr:col>2</xdr:col>
      <xdr:colOff>666750</xdr:colOff>
      <xdr:row>18</xdr:row>
      <xdr:rowOff>95250</xdr:rowOff>
    </xdr:to>
    <xdr:sp>
      <xdr:nvSpPr>
        <xdr:cNvPr id="9" name="Line 13"/>
        <xdr:cNvSpPr>
          <a:spLocks/>
        </xdr:cNvSpPr>
      </xdr:nvSpPr>
      <xdr:spPr>
        <a:xfrm flipH="1">
          <a:off x="1657350" y="3933825"/>
          <a:ext cx="15240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561975</xdr:colOff>
      <xdr:row>18</xdr:row>
      <xdr:rowOff>76200</xdr:rowOff>
    </xdr:from>
    <xdr:to>
      <xdr:col>2</xdr:col>
      <xdr:colOff>657225</xdr:colOff>
      <xdr:row>18</xdr:row>
      <xdr:rowOff>76200</xdr:rowOff>
    </xdr:to>
    <xdr:sp>
      <xdr:nvSpPr>
        <xdr:cNvPr id="10" name="Line 14"/>
        <xdr:cNvSpPr>
          <a:spLocks/>
        </xdr:cNvSpPr>
      </xdr:nvSpPr>
      <xdr:spPr>
        <a:xfrm flipH="1">
          <a:off x="1704975" y="3914775"/>
          <a:ext cx="9525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31</xdr:row>
      <xdr:rowOff>152400</xdr:rowOff>
    </xdr:from>
    <xdr:to>
      <xdr:col>3</xdr:col>
      <xdr:colOff>219075</xdr:colOff>
      <xdr:row>32</xdr:row>
      <xdr:rowOff>142875</xdr:rowOff>
    </xdr:to>
    <xdr:sp>
      <xdr:nvSpPr>
        <xdr:cNvPr id="11" name="Line 15"/>
        <xdr:cNvSpPr>
          <a:spLocks/>
        </xdr:cNvSpPr>
      </xdr:nvSpPr>
      <xdr:spPr>
        <a:xfrm>
          <a:off x="2000250" y="6629400"/>
          <a:ext cx="47625" cy="20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18</xdr:row>
      <xdr:rowOff>9525</xdr:rowOff>
    </xdr:from>
    <xdr:to>
      <xdr:col>3</xdr:col>
      <xdr:colOff>447675</xdr:colOff>
      <xdr:row>18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2276475" y="3848100"/>
          <a:ext cx="0" cy="114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142875</xdr:rowOff>
    </xdr:from>
    <xdr:to>
      <xdr:col>3</xdr:col>
      <xdr:colOff>95250</xdr:colOff>
      <xdr:row>18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828800" y="3790950"/>
          <a:ext cx="95250" cy="20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600075</xdr:colOff>
      <xdr:row>22</xdr:row>
      <xdr:rowOff>76200</xdr:rowOff>
    </xdr:from>
    <xdr:to>
      <xdr:col>9</xdr:col>
      <xdr:colOff>600075</xdr:colOff>
      <xdr:row>23</xdr:row>
      <xdr:rowOff>47625</xdr:rowOff>
    </xdr:to>
    <xdr:sp>
      <xdr:nvSpPr>
        <xdr:cNvPr id="14" name="AutoShape 18"/>
        <xdr:cNvSpPr>
          <a:spLocks/>
        </xdr:cNvSpPr>
      </xdr:nvSpPr>
      <xdr:spPr>
        <a:xfrm rot="5400000">
          <a:off x="6677025" y="4686300"/>
          <a:ext cx="0" cy="161925"/>
        </a:xfrm>
        <a:prstGeom prst="straightConnector1">
          <a:avLst>
            <a:gd name="adj1" fmla="val -3922222"/>
            <a:gd name="adj2" fmla="val -50004"/>
            <a:gd name="adj3" fmla="val -3922222"/>
          </a:avLst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447675</xdr:colOff>
      <xdr:row>21</xdr:row>
      <xdr:rowOff>57150</xdr:rowOff>
    </xdr:from>
    <xdr:to>
      <xdr:col>9</xdr:col>
      <xdr:colOff>447675</xdr:colOff>
      <xdr:row>22</xdr:row>
      <xdr:rowOff>47625</xdr:rowOff>
    </xdr:to>
    <xdr:sp>
      <xdr:nvSpPr>
        <xdr:cNvPr id="15" name="AutoShape 19"/>
        <xdr:cNvSpPr>
          <a:spLocks/>
        </xdr:cNvSpPr>
      </xdr:nvSpPr>
      <xdr:spPr>
        <a:xfrm>
          <a:off x="6524625" y="4476750"/>
          <a:ext cx="0" cy="180975"/>
        </a:xfrm>
        <a:prstGeom prst="straightConnector1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523875</xdr:colOff>
      <xdr:row>22</xdr:row>
      <xdr:rowOff>180975</xdr:rowOff>
    </xdr:from>
    <xdr:to>
      <xdr:col>9</xdr:col>
      <xdr:colOff>523875</xdr:colOff>
      <xdr:row>23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6600825" y="4791075"/>
          <a:ext cx="0" cy="1238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466725</xdr:colOff>
      <xdr:row>20</xdr:row>
      <xdr:rowOff>123825</xdr:rowOff>
    </xdr:from>
    <xdr:to>
      <xdr:col>9</xdr:col>
      <xdr:colOff>466725</xdr:colOff>
      <xdr:row>21</xdr:row>
      <xdr:rowOff>47625</xdr:rowOff>
    </xdr:to>
    <xdr:sp>
      <xdr:nvSpPr>
        <xdr:cNvPr id="17" name="Line 21"/>
        <xdr:cNvSpPr>
          <a:spLocks/>
        </xdr:cNvSpPr>
      </xdr:nvSpPr>
      <xdr:spPr>
        <a:xfrm>
          <a:off x="6543675" y="4343400"/>
          <a:ext cx="0" cy="1238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457200</xdr:colOff>
      <xdr:row>24</xdr:row>
      <xdr:rowOff>85725</xdr:rowOff>
    </xdr:from>
    <xdr:to>
      <xdr:col>8</xdr:col>
      <xdr:colOff>457200</xdr:colOff>
      <xdr:row>25</xdr:row>
      <xdr:rowOff>123825</xdr:rowOff>
    </xdr:to>
    <xdr:sp>
      <xdr:nvSpPr>
        <xdr:cNvPr id="18" name="Line 22"/>
        <xdr:cNvSpPr>
          <a:spLocks/>
        </xdr:cNvSpPr>
      </xdr:nvSpPr>
      <xdr:spPr>
        <a:xfrm>
          <a:off x="5848350" y="5076825"/>
          <a:ext cx="0" cy="2286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533400</xdr:colOff>
      <xdr:row>31</xdr:row>
      <xdr:rowOff>180975</xdr:rowOff>
    </xdr:from>
    <xdr:to>
      <xdr:col>3</xdr:col>
      <xdr:colOff>533400</xdr:colOff>
      <xdr:row>32</xdr:row>
      <xdr:rowOff>114300</xdr:rowOff>
    </xdr:to>
    <xdr:sp>
      <xdr:nvSpPr>
        <xdr:cNvPr id="19" name="Line 24"/>
        <xdr:cNvSpPr>
          <a:spLocks/>
        </xdr:cNvSpPr>
      </xdr:nvSpPr>
      <xdr:spPr>
        <a:xfrm flipH="1">
          <a:off x="2362200" y="6657975"/>
          <a:ext cx="0" cy="1428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619125</xdr:colOff>
      <xdr:row>25</xdr:row>
      <xdr:rowOff>142875</xdr:rowOff>
    </xdr:from>
    <xdr:to>
      <xdr:col>5</xdr:col>
      <xdr:colOff>38100</xdr:colOff>
      <xdr:row>25</xdr:row>
      <xdr:rowOff>142875</xdr:rowOff>
    </xdr:to>
    <xdr:sp>
      <xdr:nvSpPr>
        <xdr:cNvPr id="20" name="Line 23"/>
        <xdr:cNvSpPr>
          <a:spLocks/>
        </xdr:cNvSpPr>
      </xdr:nvSpPr>
      <xdr:spPr>
        <a:xfrm>
          <a:off x="3171825" y="5324475"/>
          <a:ext cx="1047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600075</xdr:colOff>
      <xdr:row>17</xdr:row>
      <xdr:rowOff>142875</xdr:rowOff>
    </xdr:from>
    <xdr:to>
      <xdr:col>2</xdr:col>
      <xdr:colOff>676275</xdr:colOff>
      <xdr:row>17</xdr:row>
      <xdr:rowOff>142875</xdr:rowOff>
    </xdr:to>
    <xdr:sp>
      <xdr:nvSpPr>
        <xdr:cNvPr id="21" name="Line 25"/>
        <xdr:cNvSpPr>
          <a:spLocks/>
        </xdr:cNvSpPr>
      </xdr:nvSpPr>
      <xdr:spPr>
        <a:xfrm flipV="1">
          <a:off x="1743075" y="3790950"/>
          <a:ext cx="762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209550</xdr:colOff>
      <xdr:row>24</xdr:row>
      <xdr:rowOff>133350</xdr:rowOff>
    </xdr:from>
    <xdr:to>
      <xdr:col>4</xdr:col>
      <xdr:colOff>619125</xdr:colOff>
      <xdr:row>25</xdr:row>
      <xdr:rowOff>142875</xdr:rowOff>
    </xdr:to>
    <xdr:sp>
      <xdr:nvSpPr>
        <xdr:cNvPr id="22" name="Line 26"/>
        <xdr:cNvSpPr>
          <a:spLocks/>
        </xdr:cNvSpPr>
      </xdr:nvSpPr>
      <xdr:spPr>
        <a:xfrm>
          <a:off x="2762250" y="5124450"/>
          <a:ext cx="409575" cy="20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161925</xdr:rowOff>
    </xdr:from>
    <xdr:to>
      <xdr:col>2</xdr:col>
      <xdr:colOff>238125</xdr:colOff>
      <xdr:row>38</xdr:row>
      <xdr:rowOff>0</xdr:rowOff>
    </xdr:to>
    <xdr:sp>
      <xdr:nvSpPr>
        <xdr:cNvPr id="23" name="Line 27"/>
        <xdr:cNvSpPr>
          <a:spLocks/>
        </xdr:cNvSpPr>
      </xdr:nvSpPr>
      <xdr:spPr>
        <a:xfrm>
          <a:off x="1219200" y="7867650"/>
          <a:ext cx="161925" cy="38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304800</xdr:colOff>
      <xdr:row>33</xdr:row>
      <xdr:rowOff>38100</xdr:rowOff>
    </xdr:from>
    <xdr:to>
      <xdr:col>2</xdr:col>
      <xdr:colOff>447675</xdr:colOff>
      <xdr:row>33</xdr:row>
      <xdr:rowOff>114300</xdr:rowOff>
    </xdr:to>
    <xdr:sp>
      <xdr:nvSpPr>
        <xdr:cNvPr id="24" name="Line 28"/>
        <xdr:cNvSpPr>
          <a:spLocks/>
        </xdr:cNvSpPr>
      </xdr:nvSpPr>
      <xdr:spPr>
        <a:xfrm>
          <a:off x="1447800" y="6905625"/>
          <a:ext cx="142875" cy="76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161925</xdr:rowOff>
    </xdr:from>
    <xdr:to>
      <xdr:col>2</xdr:col>
      <xdr:colOff>85725</xdr:colOff>
      <xdr:row>37</xdr:row>
      <xdr:rowOff>161925</xdr:rowOff>
    </xdr:to>
    <xdr:sp>
      <xdr:nvSpPr>
        <xdr:cNvPr id="25" name="Line 30"/>
        <xdr:cNvSpPr>
          <a:spLocks/>
        </xdr:cNvSpPr>
      </xdr:nvSpPr>
      <xdr:spPr>
        <a:xfrm>
          <a:off x="1162050" y="7867650"/>
          <a:ext cx="666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238125</xdr:colOff>
      <xdr:row>33</xdr:row>
      <xdr:rowOff>38100</xdr:rowOff>
    </xdr:from>
    <xdr:to>
      <xdr:col>2</xdr:col>
      <xdr:colOff>304800</xdr:colOff>
      <xdr:row>33</xdr:row>
      <xdr:rowOff>38100</xdr:rowOff>
    </xdr:to>
    <xdr:sp>
      <xdr:nvSpPr>
        <xdr:cNvPr id="26" name="Line 31"/>
        <xdr:cNvSpPr>
          <a:spLocks/>
        </xdr:cNvSpPr>
      </xdr:nvSpPr>
      <xdr:spPr>
        <a:xfrm flipV="1">
          <a:off x="1381125" y="6905625"/>
          <a:ext cx="666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180975</xdr:rowOff>
    </xdr:from>
    <xdr:to>
      <xdr:col>5</xdr:col>
      <xdr:colOff>457200</xdr:colOff>
      <xdr:row>38</xdr:row>
      <xdr:rowOff>28575</xdr:rowOff>
    </xdr:to>
    <xdr:sp>
      <xdr:nvSpPr>
        <xdr:cNvPr id="27" name="Line 32"/>
        <xdr:cNvSpPr>
          <a:spLocks/>
        </xdr:cNvSpPr>
      </xdr:nvSpPr>
      <xdr:spPr>
        <a:xfrm>
          <a:off x="3476625" y="7886700"/>
          <a:ext cx="219075" cy="47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152400</xdr:rowOff>
    </xdr:from>
    <xdr:to>
      <xdr:col>7</xdr:col>
      <xdr:colOff>695325</xdr:colOff>
      <xdr:row>18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1133475"/>
          <a:ext cx="5133975" cy="3095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底現有河川防洪設施堤防為2,854,820公尺，護岸為1,193,359公尺。其中堤防最多者為花蓮縣389,733公尺，占總數之13.65%，雲林縣285,799公尺占總數之10.01%次之，第三為臺中市263,501公尺占總數之9.23%。現有護岸最多者為新北市167,106公尺占總數之14.00%，桃園市147,883公尺占總數之12.39%次之，第三為高雄市105,824公尺占總數之8.87%。(如表7之1、表10)</a:t>
          </a:r>
        </a:p>
      </xdr:txBody>
    </xdr:sp>
    <xdr:clientData/>
  </xdr:twoCellAnchor>
  <xdr:twoCellAnchor>
    <xdr:from>
      <xdr:col>0</xdr:col>
      <xdr:colOff>38100</xdr:colOff>
      <xdr:row>22</xdr:row>
      <xdr:rowOff>38100</xdr:rowOff>
    </xdr:from>
    <xdr:to>
      <xdr:col>8</xdr:col>
      <xdr:colOff>142875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38100" y="4972050"/>
        <a:ext cx="5457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20</xdr:row>
      <xdr:rowOff>190500</xdr:rowOff>
    </xdr:from>
    <xdr:to>
      <xdr:col>6</xdr:col>
      <xdr:colOff>676275</xdr:colOff>
      <xdr:row>22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33425" y="4705350"/>
          <a:ext cx="382905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圖8、現有河川防洪設施--堤防、護岸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0.09925</cdr:y>
    </cdr:from>
    <cdr:to>
      <cdr:x>0.14325</cdr:x>
      <cdr:y>0.17225</cdr:y>
    </cdr:to>
    <cdr:sp>
      <cdr:nvSpPr>
        <cdr:cNvPr id="1" name="文字 2"/>
        <cdr:cNvSpPr txBox="1">
          <a:spLocks noChangeArrowheads="1"/>
        </cdr:cNvSpPr>
      </cdr:nvSpPr>
      <cdr:spPr>
        <a:xfrm>
          <a:off x="76200" y="400050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公里</a:t>
          </a:r>
        </a:p>
      </cdr:txBody>
    </cdr:sp>
  </cdr:relSizeAnchor>
  <cdr:relSizeAnchor xmlns:cdr="http://schemas.openxmlformats.org/drawingml/2006/chartDrawing">
    <cdr:from>
      <cdr:x>0.08</cdr:x>
      <cdr:y>0.01125</cdr:y>
    </cdr:from>
    <cdr:to>
      <cdr:x>0.88525</cdr:x>
      <cdr:y>0.0795</cdr:y>
    </cdr:to>
    <cdr:sp>
      <cdr:nvSpPr>
        <cdr:cNvPr id="2" name="文字 1"/>
        <cdr:cNvSpPr txBox="1">
          <a:spLocks noChangeArrowheads="1"/>
        </cdr:cNvSpPr>
      </cdr:nvSpPr>
      <cdr:spPr>
        <a:xfrm>
          <a:off x="409575" y="38100"/>
          <a:ext cx="4171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圖9、河川環境改善工程--堤防、護岸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85725</xdr:rowOff>
    </xdr:from>
    <xdr:to>
      <xdr:col>8</xdr:col>
      <xdr:colOff>0</xdr:colOff>
      <xdr:row>17</xdr:row>
      <xdr:rowOff>95250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1066800"/>
          <a:ext cx="5210175" cy="2943225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河川環境改善工程，共計堤防19,880公尺，以高雄市7,050公尺占總數之35.46%為最多，其次是花蓮縣3,123公尺占總數之15.71%，第三是屏東縣1,470公尺占總數之7.39%；護岸總計11,604公尺，以桃園市3,374公尺占總數之29.08%為最多，新北市2,391公尺占總數之20.60%次之，第三是雲林縣1,988公尺占總數之17.13%。(如表7之2、表10)</a:t>
          </a:r>
        </a:p>
      </xdr:txBody>
    </xdr:sp>
    <xdr:clientData/>
  </xdr:twoCellAnchor>
  <xdr:twoCellAnchor>
    <xdr:from>
      <xdr:col>0</xdr:col>
      <xdr:colOff>66675</xdr:colOff>
      <xdr:row>20</xdr:row>
      <xdr:rowOff>114300</xdr:rowOff>
    </xdr:from>
    <xdr:to>
      <xdr:col>7</xdr:col>
      <xdr:colOff>676275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66675" y="4657725"/>
        <a:ext cx="5181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0.07625</cdr:y>
    </cdr:from>
    <cdr:to>
      <cdr:x>0.1215</cdr:x>
      <cdr:y>0.13025</cdr:y>
    </cdr:to>
    <cdr:sp>
      <cdr:nvSpPr>
        <cdr:cNvPr id="1" name="文字 2"/>
        <cdr:cNvSpPr txBox="1">
          <a:spLocks noChangeArrowheads="1"/>
        </cdr:cNvSpPr>
      </cdr:nvSpPr>
      <cdr:spPr>
        <a:xfrm>
          <a:off x="276225" y="33337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0.1305</cdr:x>
      <cdr:y>0</cdr:y>
    </cdr:from>
    <cdr:to>
      <cdr:x>0.81675</cdr:x>
      <cdr:y>0.05625</cdr:y>
    </cdr:to>
    <cdr:sp>
      <cdr:nvSpPr>
        <cdr:cNvPr id="2" name="文字 1"/>
        <cdr:cNvSpPr txBox="1">
          <a:spLocks noChangeArrowheads="1"/>
        </cdr:cNvSpPr>
      </cdr:nvSpPr>
      <cdr:spPr>
        <a:xfrm>
          <a:off x="714375" y="0"/>
          <a:ext cx="3790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圖10、河川歲修工程--堤防、護岸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19050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17</xdr:row>
      <xdr:rowOff>200025</xdr:rowOff>
    </xdr:from>
    <xdr:to>
      <xdr:col>8</xdr:col>
      <xdr:colOff>276225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104775" y="4143375"/>
        <a:ext cx="55245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</xdr:row>
      <xdr:rowOff>47625</xdr:rowOff>
    </xdr:from>
    <xdr:to>
      <xdr:col>7</xdr:col>
      <xdr:colOff>676275</xdr:colOff>
      <xdr:row>14</xdr:row>
      <xdr:rowOff>200025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142875" y="1028700"/>
          <a:ext cx="5105400" cy="2457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河川歲修工程共計堤防4,551公尺，最多為臺南市3,050公尺占總數之67.02%，其次是臺中市797公尺占總數之17.51%，第三是苗栗縣400公尺占總數之8.79%；護岸計3,061公尺以屏東縣1,100公尺為最多占總數之35.94%，新北市926公尺占總數之30.25%次之，第三是臺東縣694公尺占總數之22.67%。(如表7之2、表10)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66675</xdr:rowOff>
    </xdr:from>
    <xdr:to>
      <xdr:col>8</xdr:col>
      <xdr:colOff>190500</xdr:colOff>
      <xdr:row>41</xdr:row>
      <xdr:rowOff>38100</xdr:rowOff>
    </xdr:to>
    <xdr:graphicFrame>
      <xdr:nvGraphicFramePr>
        <xdr:cNvPr id="1" name="Chart 200"/>
        <xdr:cNvGraphicFramePr/>
      </xdr:nvGraphicFramePr>
      <xdr:xfrm>
        <a:off x="57150" y="480060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21</xdr:row>
      <xdr:rowOff>104775</xdr:rowOff>
    </xdr:from>
    <xdr:ext cx="381000" cy="228600"/>
    <xdr:sp>
      <xdr:nvSpPr>
        <xdr:cNvPr id="2" name="文字 2"/>
        <xdr:cNvSpPr txBox="1">
          <a:spLocks noChangeArrowheads="1"/>
        </xdr:cNvSpPr>
      </xdr:nvSpPr>
      <xdr:spPr>
        <a:xfrm>
          <a:off x="361950" y="48387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公尺</a:t>
          </a:r>
        </a:p>
      </xdr:txBody>
    </xdr:sp>
    <xdr:clientData/>
  </xdr:oneCellAnchor>
  <xdr:oneCellAnchor>
    <xdr:from>
      <xdr:col>1</xdr:col>
      <xdr:colOff>161925</xdr:colOff>
      <xdr:row>19</xdr:row>
      <xdr:rowOff>180975</xdr:rowOff>
    </xdr:from>
    <xdr:ext cx="4219575" cy="304800"/>
    <xdr:sp>
      <xdr:nvSpPr>
        <xdr:cNvPr id="3" name="文字 1"/>
        <xdr:cNvSpPr txBox="1">
          <a:spLocks noChangeArrowheads="1"/>
        </xdr:cNvSpPr>
      </xdr:nvSpPr>
      <xdr:spPr>
        <a:xfrm>
          <a:off x="619125" y="4514850"/>
          <a:ext cx="421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圖11、河川防災減災工程--堤防、護岸</a:t>
          </a:r>
        </a:p>
      </xdr:txBody>
    </xdr:sp>
    <xdr:clientData/>
  </xdr:oneCellAnchor>
  <xdr:twoCellAnchor>
    <xdr:from>
      <xdr:col>0</xdr:col>
      <xdr:colOff>142875</xdr:colOff>
      <xdr:row>3</xdr:row>
      <xdr:rowOff>57150</xdr:rowOff>
    </xdr:from>
    <xdr:to>
      <xdr:col>7</xdr:col>
      <xdr:colOff>733425</xdr:colOff>
      <xdr:row>18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142875" y="1038225"/>
          <a:ext cx="5162550" cy="3095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民國103年度河川防災減災工程堤防共計13,437公尺，最多為雲林縣3,366公尺占總數之25.05%，其次是花蓮縣2,056公尺占總數之15.30%，第三為嘉義縣1,363公尺占總數之10.14% ；護岸總計14,628公尺，以高雄市3,802公尺為最多占總數之25.99%，屏東縣2,550公尺占總數之17.43%次之，第三為宜蘭縣2,011公尺占總數之13.75%。(如表7之2、表10)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0.07775</cdr:y>
    </cdr:from>
    <cdr:to>
      <cdr:x>0.13975</cdr:x>
      <cdr:y>0.13925</cdr:y>
    </cdr:to>
    <cdr:sp>
      <cdr:nvSpPr>
        <cdr:cNvPr id="1" name="文字 2"/>
        <cdr:cNvSpPr txBox="1">
          <a:spLocks noChangeArrowheads="1"/>
        </cdr:cNvSpPr>
      </cdr:nvSpPr>
      <cdr:spPr>
        <a:xfrm>
          <a:off x="238125" y="304800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公里</a:t>
          </a:r>
        </a:p>
      </cdr:txBody>
    </cdr:sp>
  </cdr:relSizeAnchor>
  <cdr:relSizeAnchor xmlns:cdr="http://schemas.openxmlformats.org/drawingml/2006/chartDrawing">
    <cdr:from>
      <cdr:x>0.1285</cdr:x>
      <cdr:y>0</cdr:y>
    </cdr:from>
    <cdr:to>
      <cdr:x>0.9055</cdr:x>
      <cdr:y>0.06375</cdr:y>
    </cdr:to>
    <cdr:sp>
      <cdr:nvSpPr>
        <cdr:cNvPr id="2" name="文字 1"/>
        <cdr:cNvSpPr txBox="1">
          <a:spLocks noChangeArrowheads="1"/>
        </cdr:cNvSpPr>
      </cdr:nvSpPr>
      <cdr:spPr>
        <a:xfrm>
          <a:off x="704850" y="0"/>
          <a:ext cx="431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圖12、河川災修及搶修工程--堤防、護岸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200025</xdr:rowOff>
    </xdr:from>
    <xdr:to>
      <xdr:col>7</xdr:col>
      <xdr:colOff>638175</xdr:colOff>
      <xdr:row>17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971550"/>
          <a:ext cx="5067300" cy="2943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河川災修及搶修工程共計堤防20,646公尺，最多者為臺中市10,986公尺占總數之53.21%，其次是苗栗縣2,563公尺占總數之12.41%，第三是花蓮縣1,568公尺占總數之7.59%；護岸總計22,885公尺，最多者為苗栗縣6,569公尺占總數之28.70%，其次是嘉義縣3,163公尺占總數之13.82%，第三是雲林縣3,098公尺占總數之13.54%。(如表7之2、表10)</a:t>
          </a:r>
        </a:p>
      </xdr:txBody>
    </xdr:sp>
    <xdr:clientData/>
  </xdr:twoCellAnchor>
  <xdr:twoCellAnchor>
    <xdr:from>
      <xdr:col>0</xdr:col>
      <xdr:colOff>0</xdr:colOff>
      <xdr:row>20</xdr:row>
      <xdr:rowOff>104775</xdr:rowOff>
    </xdr:from>
    <xdr:to>
      <xdr:col>8</xdr:col>
      <xdr:colOff>200025</xdr:colOff>
      <xdr:row>42</xdr:row>
      <xdr:rowOff>38100</xdr:rowOff>
    </xdr:to>
    <xdr:graphicFrame>
      <xdr:nvGraphicFramePr>
        <xdr:cNvPr id="2" name="Chart 3"/>
        <xdr:cNvGraphicFramePr/>
      </xdr:nvGraphicFramePr>
      <xdr:xfrm>
        <a:off x="0" y="4648200"/>
        <a:ext cx="55530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6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625" style="1" customWidth="1"/>
    <col min="11" max="11" width="12.375" style="1" customWidth="1"/>
    <col min="12" max="12" width="8.875" style="1" customWidth="1"/>
    <col min="13" max="13" width="8.25390625" style="1" customWidth="1"/>
    <col min="14" max="14" width="9.25390625" style="1" bestFit="1" customWidth="1"/>
    <col min="15" max="16384" width="9.00390625" style="1" customWidth="1"/>
  </cols>
  <sheetData>
    <row r="1" spans="1:14" ht="25.5" customHeight="1">
      <c r="A1" s="20" t="s">
        <v>20</v>
      </c>
      <c r="N1"/>
    </row>
    <row r="2" spans="1:14" ht="35.25" customHeight="1">
      <c r="A2" s="26" t="s">
        <v>21</v>
      </c>
      <c r="J2" s="1" t="s">
        <v>16</v>
      </c>
      <c r="K2" s="1" t="s">
        <v>17</v>
      </c>
      <c r="N2"/>
    </row>
    <row r="3" spans="9:14" ht="16.5">
      <c r="I3" s="14" t="s">
        <v>26</v>
      </c>
      <c r="J3" s="32">
        <v>105670</v>
      </c>
      <c r="K3" s="32">
        <v>167106</v>
      </c>
      <c r="L3" s="30">
        <f>J3/$J$22*100</f>
        <v>3.701459286399843</v>
      </c>
      <c r="M3" s="30">
        <f aca="true" t="shared" si="0" ref="M3:M21">K3/$K$22*100</f>
        <v>14.002994907651429</v>
      </c>
      <c r="N3" s="38">
        <f aca="true" t="shared" si="1" ref="N3:N21">J3+K3</f>
        <v>272776</v>
      </c>
    </row>
    <row r="4" spans="9:14" ht="16.5">
      <c r="I4" s="14" t="s">
        <v>18</v>
      </c>
      <c r="J4" s="32">
        <v>116756</v>
      </c>
      <c r="K4" s="32">
        <v>65198</v>
      </c>
      <c r="L4" s="30">
        <f aca="true" t="shared" si="2" ref="L4:L21">J4/$J$22*100</f>
        <v>4.089784995201098</v>
      </c>
      <c r="M4" s="30">
        <f t="shared" si="0"/>
        <v>5.463402044145978</v>
      </c>
      <c r="N4" s="38">
        <f t="shared" si="1"/>
        <v>181954</v>
      </c>
    </row>
    <row r="5" spans="9:14" ht="16.5">
      <c r="I5" s="27" t="s">
        <v>47</v>
      </c>
      <c r="J5" s="32">
        <v>47810</v>
      </c>
      <c r="K5" s="32">
        <v>147883</v>
      </c>
      <c r="L5" s="30">
        <f t="shared" si="2"/>
        <v>1.6747115404824122</v>
      </c>
      <c r="M5" s="30">
        <f t="shared" si="0"/>
        <v>12.392163632234727</v>
      </c>
      <c r="N5" s="38">
        <f t="shared" si="1"/>
        <v>195693</v>
      </c>
    </row>
    <row r="6" spans="9:14" ht="16.5">
      <c r="I6" s="14" t="s">
        <v>39</v>
      </c>
      <c r="J6" s="32">
        <v>263501</v>
      </c>
      <c r="K6" s="32">
        <v>37898</v>
      </c>
      <c r="L6" s="30">
        <f t="shared" si="2"/>
        <v>9.230039021724663</v>
      </c>
      <c r="M6" s="30">
        <f t="shared" si="0"/>
        <v>3.1757417508059183</v>
      </c>
      <c r="N6" s="38">
        <f t="shared" si="1"/>
        <v>301399</v>
      </c>
    </row>
    <row r="7" spans="9:14" ht="16.5">
      <c r="I7" s="14" t="s">
        <v>14</v>
      </c>
      <c r="J7" s="32">
        <v>249500</v>
      </c>
      <c r="K7" s="32">
        <v>92463</v>
      </c>
      <c r="L7" s="31">
        <f t="shared" si="2"/>
        <v>8.739605299108174</v>
      </c>
      <c r="M7" s="31">
        <f t="shared" si="0"/>
        <v>7.748129439674063</v>
      </c>
      <c r="N7" s="38">
        <f t="shared" si="1"/>
        <v>341963</v>
      </c>
    </row>
    <row r="8" spans="9:14" ht="16.5">
      <c r="I8" s="27" t="s">
        <v>27</v>
      </c>
      <c r="J8" s="32">
        <v>116390</v>
      </c>
      <c r="K8" s="32">
        <v>105824</v>
      </c>
      <c r="L8" s="31">
        <f t="shared" si="2"/>
        <v>4.0769645721971965</v>
      </c>
      <c r="M8" s="31">
        <f t="shared" si="0"/>
        <v>8.867742230125218</v>
      </c>
      <c r="N8" s="38">
        <f t="shared" si="1"/>
        <v>222214</v>
      </c>
    </row>
    <row r="9" spans="9:14" ht="14.25" customHeight="1">
      <c r="I9" s="27" t="s">
        <v>6</v>
      </c>
      <c r="J9" s="32">
        <v>229468</v>
      </c>
      <c r="K9" s="32">
        <v>11262</v>
      </c>
      <c r="L9" s="31">
        <f t="shared" si="2"/>
        <v>8.037914824752523</v>
      </c>
      <c r="M9" s="31">
        <f t="shared" si="0"/>
        <v>0.9437227188130312</v>
      </c>
      <c r="N9" s="38">
        <f t="shared" si="1"/>
        <v>240730</v>
      </c>
    </row>
    <row r="10" spans="9:14" ht="16.5">
      <c r="I10" s="27" t="s">
        <v>7</v>
      </c>
      <c r="J10" s="32">
        <v>94175</v>
      </c>
      <c r="K10" s="32">
        <v>25230</v>
      </c>
      <c r="L10" s="31">
        <f t="shared" si="2"/>
        <v>3.2988069300341176</v>
      </c>
      <c r="M10" s="31">
        <f t="shared" si="0"/>
        <v>2.114200337031857</v>
      </c>
      <c r="N10" s="38">
        <f t="shared" si="1"/>
        <v>119405</v>
      </c>
    </row>
    <row r="11" spans="9:14" ht="16.5">
      <c r="I11" s="27" t="s">
        <v>1</v>
      </c>
      <c r="J11" s="32">
        <v>129987</v>
      </c>
      <c r="K11" s="32">
        <v>96393</v>
      </c>
      <c r="L11" s="31">
        <f t="shared" si="2"/>
        <v>4.553246789639977</v>
      </c>
      <c r="M11" s="31">
        <f t="shared" si="0"/>
        <v>8.077451965418621</v>
      </c>
      <c r="N11" s="38">
        <f t="shared" si="1"/>
        <v>226380</v>
      </c>
    </row>
    <row r="12" spans="9:14" ht="16.5">
      <c r="I12" s="27" t="s">
        <v>8</v>
      </c>
      <c r="J12" s="32">
        <v>84161</v>
      </c>
      <c r="K12" s="32">
        <v>9492</v>
      </c>
      <c r="L12" s="31">
        <f t="shared" si="2"/>
        <v>2.9480317498125976</v>
      </c>
      <c r="M12" s="31">
        <f t="shared" si="0"/>
        <v>0.7954018866074669</v>
      </c>
      <c r="N12" s="38">
        <f t="shared" si="1"/>
        <v>93653</v>
      </c>
    </row>
    <row r="13" spans="9:14" ht="16.5">
      <c r="I13" s="27" t="s">
        <v>3</v>
      </c>
      <c r="J13" s="32">
        <v>142696</v>
      </c>
      <c r="K13" s="32">
        <v>76878</v>
      </c>
      <c r="L13" s="31">
        <f t="shared" si="2"/>
        <v>4.998423718483127</v>
      </c>
      <c r="M13" s="31">
        <f t="shared" si="0"/>
        <v>6.442151942542019</v>
      </c>
      <c r="N13" s="38">
        <f t="shared" si="1"/>
        <v>219574</v>
      </c>
    </row>
    <row r="14" spans="9:14" ht="16.5">
      <c r="I14" s="27" t="s">
        <v>0</v>
      </c>
      <c r="J14" s="32">
        <v>285799</v>
      </c>
      <c r="K14" s="32">
        <v>66004</v>
      </c>
      <c r="L14" s="31">
        <f t="shared" si="2"/>
        <v>10.011104027574417</v>
      </c>
      <c r="M14" s="31">
        <f t="shared" si="0"/>
        <v>5.530942490901732</v>
      </c>
      <c r="N14" s="38">
        <f t="shared" si="1"/>
        <v>351803</v>
      </c>
    </row>
    <row r="15" spans="9:14" ht="16.5">
      <c r="I15" s="27" t="s">
        <v>9</v>
      </c>
      <c r="J15" s="32">
        <v>205561</v>
      </c>
      <c r="K15" s="32">
        <v>40284</v>
      </c>
      <c r="L15" s="31">
        <f t="shared" si="2"/>
        <v>7.200488997555012</v>
      </c>
      <c r="M15" s="31">
        <f t="shared" si="0"/>
        <v>3.3756815845022325</v>
      </c>
      <c r="N15" s="38">
        <f t="shared" si="1"/>
        <v>245845</v>
      </c>
    </row>
    <row r="16" spans="9:14" ht="16.5">
      <c r="I16" s="27" t="s">
        <v>2</v>
      </c>
      <c r="J16" s="32">
        <v>126776</v>
      </c>
      <c r="K16" s="32">
        <v>103905</v>
      </c>
      <c r="L16" s="31">
        <f t="shared" si="2"/>
        <v>4.4407703462915356</v>
      </c>
      <c r="M16" s="31">
        <f t="shared" si="0"/>
        <v>8.706935632948678</v>
      </c>
      <c r="N16" s="38">
        <f t="shared" si="1"/>
        <v>230681</v>
      </c>
    </row>
    <row r="17" spans="9:14" ht="16.5">
      <c r="I17" s="27" t="s">
        <v>5</v>
      </c>
      <c r="J17" s="32">
        <v>230198</v>
      </c>
      <c r="K17" s="32">
        <v>66436</v>
      </c>
      <c r="L17" s="31">
        <f t="shared" si="2"/>
        <v>8.063485613804023</v>
      </c>
      <c r="M17" s="31">
        <f t="shared" si="0"/>
        <v>5.567142829609531</v>
      </c>
      <c r="N17" s="38">
        <f t="shared" si="1"/>
        <v>296634</v>
      </c>
    </row>
    <row r="18" spans="9:14" ht="16.5">
      <c r="I18" s="27" t="s">
        <v>4</v>
      </c>
      <c r="J18" s="32">
        <v>389733</v>
      </c>
      <c r="K18" s="32">
        <v>66342</v>
      </c>
      <c r="L18" s="31">
        <f t="shared" si="2"/>
        <v>13.651753875901107</v>
      </c>
      <c r="M18" s="31">
        <f t="shared" si="0"/>
        <v>5.559265904057371</v>
      </c>
      <c r="N18" s="38">
        <f t="shared" si="1"/>
        <v>456075</v>
      </c>
    </row>
    <row r="19" spans="9:14" ht="16.5">
      <c r="I19" s="14" t="s">
        <v>10</v>
      </c>
      <c r="J19" s="32">
        <v>15638</v>
      </c>
      <c r="K19" s="32">
        <v>8833</v>
      </c>
      <c r="L19" s="30">
        <f t="shared" si="2"/>
        <v>0.5477753413525196</v>
      </c>
      <c r="M19" s="30">
        <f t="shared" si="0"/>
        <v>0.7401796106620053</v>
      </c>
      <c r="N19" s="38">
        <f t="shared" si="1"/>
        <v>24471</v>
      </c>
    </row>
    <row r="20" spans="9:14" ht="16.5">
      <c r="I20" s="14" t="s">
        <v>11</v>
      </c>
      <c r="J20" s="32">
        <v>10101</v>
      </c>
      <c r="K20" s="32">
        <v>3528</v>
      </c>
      <c r="L20" s="30">
        <f t="shared" si="2"/>
        <v>0.3538226578208083</v>
      </c>
      <c r="M20" s="30">
        <f t="shared" si="0"/>
        <v>0.29563609944702307</v>
      </c>
      <c r="N20" s="38">
        <f t="shared" si="1"/>
        <v>13629</v>
      </c>
    </row>
    <row r="21" spans="9:14" ht="16.5">
      <c r="I21" s="14" t="s">
        <v>13</v>
      </c>
      <c r="J21" s="32">
        <v>10900</v>
      </c>
      <c r="K21" s="32">
        <v>2400</v>
      </c>
      <c r="L21" s="30">
        <f t="shared" si="2"/>
        <v>0.38181041186484616</v>
      </c>
      <c r="M21" s="30">
        <f t="shared" si="0"/>
        <v>0.20111299282110415</v>
      </c>
      <c r="N21" s="38">
        <f t="shared" si="1"/>
        <v>13300</v>
      </c>
    </row>
    <row r="22" spans="9:14" ht="16.5">
      <c r="I22" s="14" t="s">
        <v>15</v>
      </c>
      <c r="J22" s="32">
        <f>SUM(J3:J21)</f>
        <v>2854820</v>
      </c>
      <c r="K22" s="32">
        <f>SUM(K3:K21)</f>
        <v>1193359</v>
      </c>
      <c r="L22" s="32">
        <f>SUM(L3:L21)</f>
        <v>99.99999999999999</v>
      </c>
      <c r="M22" s="32">
        <f>SUM(M3:M21)</f>
        <v>100.00000000000003</v>
      </c>
      <c r="N22" s="38"/>
    </row>
    <row r="23" spans="9:14" ht="16.5">
      <c r="I23" s="27"/>
      <c r="J23" s="39"/>
      <c r="K23" s="39"/>
      <c r="L23" s="31"/>
      <c r="M23" s="40"/>
      <c r="N23"/>
    </row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Footer>&amp;C9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4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9.125" style="1" bestFit="1" customWidth="1"/>
    <col min="11" max="11" width="8.00390625" style="1" customWidth="1"/>
    <col min="12" max="12" width="7.75390625" style="1" customWidth="1"/>
    <col min="13" max="13" width="7.625" style="1" customWidth="1"/>
    <col min="14" max="14" width="7.50390625" style="1" customWidth="1"/>
    <col min="15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26" t="s">
        <v>22</v>
      </c>
    </row>
    <row r="3" s="11" customFormat="1" ht="16.5"/>
    <row r="4" spans="8:9" s="11" customFormat="1" ht="16.5">
      <c r="H4" s="12"/>
      <c r="I4" s="12"/>
    </row>
    <row r="5" spans="8:9" s="11" customFormat="1" ht="16.5">
      <c r="H5" s="12"/>
      <c r="I5" s="12"/>
    </row>
    <row r="6" spans="8:9" s="11" customFormat="1" ht="16.5">
      <c r="H6" s="12"/>
      <c r="I6" s="12"/>
    </row>
    <row r="7" spans="8:9" s="11" customFormat="1" ht="16.5">
      <c r="H7" s="12"/>
      <c r="I7" s="12"/>
    </row>
    <row r="8" spans="8:9" s="11" customFormat="1" ht="16.5">
      <c r="H8" s="12"/>
      <c r="I8" s="12"/>
    </row>
    <row r="9" spans="8:9" s="11" customFormat="1" ht="16.5">
      <c r="H9" s="12"/>
      <c r="I9" s="12"/>
    </row>
    <row r="10" spans="8:9" s="11" customFormat="1" ht="16.5">
      <c r="H10" s="12"/>
      <c r="I10" s="12"/>
    </row>
    <row r="11" spans="8:9" s="11" customFormat="1" ht="16.5">
      <c r="H11" s="12"/>
      <c r="I11" s="12"/>
    </row>
    <row r="12" spans="8:14" s="11" customFormat="1" ht="16.5">
      <c r="H12" s="12"/>
      <c r="I12" s="12"/>
      <c r="J12" s="1"/>
      <c r="K12" s="1" t="s">
        <v>16</v>
      </c>
      <c r="L12" s="1" t="s">
        <v>17</v>
      </c>
      <c r="M12" s="1"/>
      <c r="N12" s="1"/>
    </row>
    <row r="13" spans="8:15" s="11" customFormat="1" ht="16.5">
      <c r="H13" s="12"/>
      <c r="I13" s="12"/>
      <c r="J13" s="25" t="s">
        <v>38</v>
      </c>
      <c r="K13" s="34">
        <v>0</v>
      </c>
      <c r="L13" s="34">
        <v>2391</v>
      </c>
      <c r="M13" s="33">
        <f>K13/$K$28*100</f>
        <v>0</v>
      </c>
      <c r="N13" s="33">
        <f>L13/$L$28*100</f>
        <v>20.60496380558428</v>
      </c>
      <c r="O13" s="11">
        <f>K13+L13</f>
        <v>2391</v>
      </c>
    </row>
    <row r="14" spans="8:15" s="11" customFormat="1" ht="16.5">
      <c r="H14" s="12"/>
      <c r="I14" s="12"/>
      <c r="J14" s="25" t="s">
        <v>49</v>
      </c>
      <c r="K14" s="34">
        <v>455</v>
      </c>
      <c r="L14" s="34">
        <v>0</v>
      </c>
      <c r="M14" s="33">
        <f aca="true" t="shared" si="0" ref="M14:M26">K14/$K$28*100</f>
        <v>2.2887323943661975</v>
      </c>
      <c r="N14" s="33">
        <f aca="true" t="shared" si="1" ref="N14:N26">L14/$L$28*100</f>
        <v>0</v>
      </c>
      <c r="O14" s="11">
        <f aca="true" t="shared" si="2" ref="O14:O26">K14+L14</f>
        <v>455</v>
      </c>
    </row>
    <row r="15" spans="8:15" s="11" customFormat="1" ht="16.5">
      <c r="H15" s="12"/>
      <c r="I15" s="12"/>
      <c r="J15" s="25" t="s">
        <v>47</v>
      </c>
      <c r="K15" s="34">
        <v>520</v>
      </c>
      <c r="L15" s="34">
        <v>3374</v>
      </c>
      <c r="M15" s="33">
        <f t="shared" si="0"/>
        <v>2.61569416498994</v>
      </c>
      <c r="N15" s="33">
        <f t="shared" si="1"/>
        <v>29.076180627369872</v>
      </c>
      <c r="O15" s="11">
        <f t="shared" si="2"/>
        <v>3894</v>
      </c>
    </row>
    <row r="16" spans="8:15" s="11" customFormat="1" ht="16.5">
      <c r="H16" s="12"/>
      <c r="I16" s="12"/>
      <c r="J16" s="25" t="s">
        <v>48</v>
      </c>
      <c r="K16" s="34">
        <v>1047</v>
      </c>
      <c r="L16" s="34">
        <v>424</v>
      </c>
      <c r="M16" s="33">
        <f t="shared" si="0"/>
        <v>5.266599597585513</v>
      </c>
      <c r="N16" s="33">
        <f t="shared" si="1"/>
        <v>3.653912443984833</v>
      </c>
      <c r="O16" s="11">
        <f t="shared" si="2"/>
        <v>1471</v>
      </c>
    </row>
    <row r="17" spans="8:15" s="11" customFormat="1" ht="16.5">
      <c r="H17" s="12"/>
      <c r="I17" s="12"/>
      <c r="J17" s="25" t="s">
        <v>27</v>
      </c>
      <c r="K17" s="34">
        <v>7050</v>
      </c>
      <c r="L17" s="34">
        <v>0</v>
      </c>
      <c r="M17" s="33">
        <f t="shared" si="0"/>
        <v>35.46277665995976</v>
      </c>
      <c r="N17" s="33">
        <f t="shared" si="1"/>
        <v>0</v>
      </c>
      <c r="O17" s="11">
        <f t="shared" si="2"/>
        <v>7050</v>
      </c>
    </row>
    <row r="18" spans="8:15" s="11" customFormat="1" ht="16.5">
      <c r="H18" s="12"/>
      <c r="I18" s="12"/>
      <c r="J18" s="25" t="s">
        <v>6</v>
      </c>
      <c r="K18" s="34">
        <v>499</v>
      </c>
      <c r="L18" s="34">
        <v>0</v>
      </c>
      <c r="M18" s="33">
        <f t="shared" si="0"/>
        <v>2.510060362173038</v>
      </c>
      <c r="N18" s="33">
        <f t="shared" si="1"/>
        <v>0</v>
      </c>
      <c r="O18" s="11">
        <f t="shared" si="2"/>
        <v>499</v>
      </c>
    </row>
    <row r="19" spans="9:15" s="11" customFormat="1" ht="16.5">
      <c r="I19" s="12"/>
      <c r="J19" s="25" t="s">
        <v>7</v>
      </c>
      <c r="K19" s="34">
        <v>1456</v>
      </c>
      <c r="L19" s="34">
        <v>475</v>
      </c>
      <c r="M19" s="33">
        <f t="shared" si="0"/>
        <v>7.323943661971831</v>
      </c>
      <c r="N19" s="33">
        <f t="shared" si="1"/>
        <v>4.093416063426405</v>
      </c>
      <c r="O19" s="11">
        <f t="shared" si="2"/>
        <v>1931</v>
      </c>
    </row>
    <row r="20" spans="9:15" s="11" customFormat="1" ht="16.5">
      <c r="I20" s="12"/>
      <c r="J20" s="12" t="s">
        <v>1</v>
      </c>
      <c r="K20" s="34">
        <v>550</v>
      </c>
      <c r="L20" s="34">
        <v>1594</v>
      </c>
      <c r="M20" s="33">
        <f t="shared" si="0"/>
        <v>2.7665995975855133</v>
      </c>
      <c r="N20" s="33">
        <f t="shared" si="1"/>
        <v>13.736642537056188</v>
      </c>
      <c r="O20" s="11">
        <f t="shared" si="2"/>
        <v>2144</v>
      </c>
    </row>
    <row r="21" spans="9:15" s="11" customFormat="1" ht="16.5">
      <c r="I21" s="12"/>
      <c r="J21" s="12" t="s">
        <v>8</v>
      </c>
      <c r="K21" s="34">
        <v>1300</v>
      </c>
      <c r="L21" s="34">
        <v>0</v>
      </c>
      <c r="M21" s="33">
        <f t="shared" si="0"/>
        <v>6.539235412474849</v>
      </c>
      <c r="N21" s="33">
        <f t="shared" si="1"/>
        <v>0</v>
      </c>
      <c r="O21" s="11">
        <f t="shared" si="2"/>
        <v>1300</v>
      </c>
    </row>
    <row r="22" spans="10:15" s="11" customFormat="1" ht="16.5">
      <c r="J22" s="12" t="s">
        <v>3</v>
      </c>
      <c r="K22" s="34">
        <v>400</v>
      </c>
      <c r="L22" s="34">
        <v>1358</v>
      </c>
      <c r="M22" s="33">
        <f t="shared" si="0"/>
        <v>2.0120724346076457</v>
      </c>
      <c r="N22" s="33">
        <f t="shared" si="1"/>
        <v>11.702861082385384</v>
      </c>
      <c r="O22" s="11">
        <f t="shared" si="2"/>
        <v>1758</v>
      </c>
    </row>
    <row r="23" spans="9:15" s="11" customFormat="1" ht="16.5">
      <c r="I23" s="12"/>
      <c r="J23" s="12" t="s">
        <v>0</v>
      </c>
      <c r="K23" s="34">
        <v>1000</v>
      </c>
      <c r="L23" s="34">
        <v>1988</v>
      </c>
      <c r="M23" s="33">
        <f t="shared" si="0"/>
        <v>5.030181086519115</v>
      </c>
      <c r="N23" s="33">
        <f t="shared" si="1"/>
        <v>17.132023440193038</v>
      </c>
      <c r="O23" s="11">
        <f t="shared" si="2"/>
        <v>2988</v>
      </c>
    </row>
    <row r="24" spans="10:15" s="11" customFormat="1" ht="16.5">
      <c r="J24" s="12" t="s">
        <v>9</v>
      </c>
      <c r="K24" s="34">
        <v>1010</v>
      </c>
      <c r="L24" s="34">
        <v>0</v>
      </c>
      <c r="M24" s="33">
        <f t="shared" si="0"/>
        <v>5.0804828973843055</v>
      </c>
      <c r="N24" s="33">
        <f t="shared" si="1"/>
        <v>0</v>
      </c>
      <c r="O24" s="11">
        <f t="shared" si="2"/>
        <v>1010</v>
      </c>
    </row>
    <row r="25" spans="9:15" ht="16.5">
      <c r="I25" s="3"/>
      <c r="J25" s="12" t="s">
        <v>2</v>
      </c>
      <c r="K25" s="34">
        <v>1470</v>
      </c>
      <c r="L25" s="34">
        <v>0</v>
      </c>
      <c r="M25" s="33">
        <f t="shared" si="0"/>
        <v>7.394366197183098</v>
      </c>
      <c r="N25" s="33">
        <f t="shared" si="1"/>
        <v>0</v>
      </c>
      <c r="O25" s="11">
        <f t="shared" si="2"/>
        <v>1470</v>
      </c>
    </row>
    <row r="26" spans="9:15" ht="16.5">
      <c r="I26" s="3"/>
      <c r="J26" s="12" t="s">
        <v>4</v>
      </c>
      <c r="K26" s="18">
        <v>3123</v>
      </c>
      <c r="L26" s="18">
        <v>0</v>
      </c>
      <c r="M26" s="33">
        <f t="shared" si="0"/>
        <v>15.709255533199196</v>
      </c>
      <c r="N26" s="33">
        <f t="shared" si="1"/>
        <v>0</v>
      </c>
      <c r="O26" s="11">
        <f t="shared" si="2"/>
        <v>3123</v>
      </c>
    </row>
    <row r="27" spans="9:15" ht="16.5">
      <c r="I27" s="3"/>
      <c r="J27" s="12"/>
      <c r="K27" s="18"/>
      <c r="L27" s="18"/>
      <c r="M27" s="33">
        <f>K27/$K$28*100</f>
        <v>0</v>
      </c>
      <c r="N27" s="28"/>
      <c r="O27" s="11"/>
    </row>
    <row r="28" spans="9:15" ht="16.5">
      <c r="I28" s="3"/>
      <c r="J28" s="12"/>
      <c r="K28" s="19">
        <f>SUM(K13:K27)</f>
        <v>19880</v>
      </c>
      <c r="L28" s="19">
        <f>SUM(L13:L27)</f>
        <v>11604</v>
      </c>
      <c r="M28" s="41">
        <f>SUM(M14:M27)</f>
        <v>100</v>
      </c>
      <c r="N28" s="41">
        <f>SUM(N13:N27)</f>
        <v>100</v>
      </c>
      <c r="O28" s="11"/>
    </row>
    <row r="29" ht="15">
      <c r="I29" s="3"/>
    </row>
    <row r="30" ht="15">
      <c r="I30" s="3"/>
    </row>
    <row r="31" ht="15">
      <c r="I31" s="3"/>
    </row>
    <row r="32" spans="9:10" ht="16.5">
      <c r="I32" s="3"/>
      <c r="J32" s="14"/>
    </row>
    <row r="33" spans="9:14" ht="16.5">
      <c r="I33" s="3"/>
      <c r="J33" s="14"/>
      <c r="K33" s="15"/>
      <c r="L33" s="15"/>
      <c r="M33" s="16"/>
      <c r="N33" s="16"/>
    </row>
    <row r="34" spans="9:14" ht="16.5">
      <c r="I34" s="3"/>
      <c r="J34" s="14"/>
      <c r="K34" s="15"/>
      <c r="L34" s="15"/>
      <c r="M34" s="16"/>
      <c r="N34" s="16"/>
    </row>
    <row r="35" spans="9:14" ht="15.75">
      <c r="I35" s="8"/>
      <c r="J35" s="13"/>
      <c r="K35" s="13"/>
      <c r="L35" s="13"/>
      <c r="M35" s="13"/>
      <c r="N35" s="5"/>
    </row>
    <row r="36" spans="9:13" ht="15.75">
      <c r="I36" s="8"/>
      <c r="J36"/>
      <c r="K36"/>
      <c r="L36"/>
      <c r="M36"/>
    </row>
    <row r="37" ht="15">
      <c r="I37" s="8"/>
    </row>
    <row r="38" ht="15">
      <c r="I38" s="8"/>
    </row>
    <row r="39" ht="15"/>
    <row r="40" ht="15"/>
    <row r="41" ht="15"/>
    <row r="44" ht="16.5">
      <c r="I44" s="3"/>
    </row>
    <row r="45" ht="16.5">
      <c r="I45" s="3"/>
    </row>
    <row r="46" ht="16.5">
      <c r="I46" s="3"/>
    </row>
    <row r="47" ht="16.5">
      <c r="I47" s="3"/>
    </row>
    <row r="48" ht="16.5">
      <c r="I48" s="3"/>
    </row>
    <row r="49" ht="16.5">
      <c r="I49" s="3"/>
    </row>
    <row r="50" ht="16.5">
      <c r="I50" s="7"/>
    </row>
    <row r="51" ht="16.5">
      <c r="I51" s="5"/>
    </row>
    <row r="53" spans="10:13" ht="16.5">
      <c r="J53"/>
      <c r="K53"/>
      <c r="L53"/>
      <c r="M53"/>
    </row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7.50390625" style="1" customWidth="1"/>
    <col min="11" max="11" width="7.625" style="1" customWidth="1"/>
    <col min="12" max="12" width="6.125" style="1" customWidth="1"/>
    <col min="13" max="13" width="8.625" style="1" customWidth="1"/>
    <col min="14" max="14" width="9.50390625" style="1" customWidth="1"/>
    <col min="15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26" t="s">
        <v>23</v>
      </c>
    </row>
    <row r="3" s="11" customFormat="1" ht="16.5"/>
    <row r="4" s="11" customFormat="1" ht="16.5">
      <c r="K4" s="11" t="s">
        <v>19</v>
      </c>
    </row>
    <row r="5" s="11" customFormat="1" ht="16.5"/>
    <row r="6" s="11" customFormat="1" ht="16.5"/>
    <row r="7" spans="10:14" s="11" customFormat="1" ht="16.5">
      <c r="J7" s="22"/>
      <c r="K7" s="23"/>
      <c r="L7" s="17"/>
      <c r="M7" s="24"/>
      <c r="N7" s="12"/>
    </row>
    <row r="8" spans="10:14" s="11" customFormat="1" ht="16.5">
      <c r="J8"/>
      <c r="K8" s="10" t="s">
        <v>16</v>
      </c>
      <c r="L8" s="10" t="s">
        <v>17</v>
      </c>
      <c r="M8"/>
      <c r="N8" s="24"/>
    </row>
    <row r="9" spans="10:15" s="11" customFormat="1" ht="16.5">
      <c r="J9" s="11" t="s">
        <v>38</v>
      </c>
      <c r="K9">
        <v>0</v>
      </c>
      <c r="L9">
        <v>926</v>
      </c>
      <c r="M9" s="33">
        <f aca="true" t="shared" si="0" ref="M9:M15">K9/$K$16*100</f>
        <v>0</v>
      </c>
      <c r="N9" s="35">
        <f aca="true" t="shared" si="1" ref="N9:N15">L9/$L$16*100</f>
        <v>30.251551780463902</v>
      </c>
      <c r="O9" s="11">
        <f>K9+L9</f>
        <v>926</v>
      </c>
    </row>
    <row r="10" spans="10:15" s="11" customFormat="1" ht="16.5">
      <c r="J10" s="11" t="s">
        <v>39</v>
      </c>
      <c r="K10">
        <v>797</v>
      </c>
      <c r="L10">
        <v>60</v>
      </c>
      <c r="M10" s="33">
        <f t="shared" si="0"/>
        <v>17.512634585805316</v>
      </c>
      <c r="N10" s="35">
        <f t="shared" si="1"/>
        <v>1.9601437438745508</v>
      </c>
      <c r="O10" s="11">
        <f aca="true" t="shared" si="2" ref="O10:O15">K10+L10</f>
        <v>857</v>
      </c>
    </row>
    <row r="11" spans="10:15" s="11" customFormat="1" ht="16.5">
      <c r="J11" s="11" t="s">
        <v>14</v>
      </c>
      <c r="K11">
        <v>3050</v>
      </c>
      <c r="L11">
        <v>81</v>
      </c>
      <c r="M11" s="33">
        <f t="shared" si="0"/>
        <v>67.01823774994506</v>
      </c>
      <c r="N11" s="35">
        <f t="shared" si="1"/>
        <v>2.6461940542306435</v>
      </c>
      <c r="O11" s="11">
        <f t="shared" si="2"/>
        <v>3131</v>
      </c>
    </row>
    <row r="12" spans="10:15" s="11" customFormat="1" ht="16.5">
      <c r="J12" s="11" t="s">
        <v>27</v>
      </c>
      <c r="K12">
        <v>200</v>
      </c>
      <c r="L12">
        <v>200</v>
      </c>
      <c r="M12" s="33">
        <f t="shared" si="0"/>
        <v>4.394638540980004</v>
      </c>
      <c r="N12" s="35">
        <f t="shared" si="1"/>
        <v>6.533812479581835</v>
      </c>
      <c r="O12" s="11">
        <f t="shared" si="2"/>
        <v>400</v>
      </c>
    </row>
    <row r="13" spans="10:15" s="11" customFormat="1" ht="16.5">
      <c r="J13" s="11" t="s">
        <v>50</v>
      </c>
      <c r="K13">
        <v>400</v>
      </c>
      <c r="L13">
        <v>0</v>
      </c>
      <c r="M13" s="33">
        <f t="shared" si="0"/>
        <v>8.789277081960009</v>
      </c>
      <c r="N13" s="35">
        <f t="shared" si="1"/>
        <v>0</v>
      </c>
      <c r="O13" s="11">
        <f t="shared" si="2"/>
        <v>400</v>
      </c>
    </row>
    <row r="14" spans="10:15" s="11" customFormat="1" ht="16.5">
      <c r="J14" s="11" t="s">
        <v>51</v>
      </c>
      <c r="K14">
        <v>104</v>
      </c>
      <c r="L14">
        <v>1100</v>
      </c>
      <c r="M14" s="33">
        <f t="shared" si="0"/>
        <v>2.2852120413096024</v>
      </c>
      <c r="N14" s="35">
        <f t="shared" si="1"/>
        <v>35.9359686377001</v>
      </c>
      <c r="O14" s="11">
        <f t="shared" si="2"/>
        <v>1204</v>
      </c>
    </row>
    <row r="15" spans="10:15" s="11" customFormat="1" ht="17.25" customHeight="1">
      <c r="J15" s="11" t="s">
        <v>40</v>
      </c>
      <c r="K15">
        <v>0</v>
      </c>
      <c r="L15">
        <v>694</v>
      </c>
      <c r="M15" s="33">
        <f t="shared" si="0"/>
        <v>0</v>
      </c>
      <c r="N15" s="35">
        <f t="shared" si="1"/>
        <v>22.67232930414897</v>
      </c>
      <c r="O15" s="11">
        <f t="shared" si="2"/>
        <v>694</v>
      </c>
    </row>
    <row r="16" spans="10:15" ht="17.25" customHeight="1">
      <c r="J16" s="11"/>
      <c r="K16">
        <f>SUM(K9:K15)</f>
        <v>4551</v>
      </c>
      <c r="L16">
        <f>SUM(L9:L15)</f>
        <v>3061</v>
      </c>
      <c r="M16" s="35">
        <f>SUM(M9:M15)</f>
        <v>100</v>
      </c>
      <c r="N16" s="35">
        <f>SUM(N9:N15)</f>
        <v>100</v>
      </c>
      <c r="O16" s="11"/>
    </row>
    <row r="17" spans="10:15" ht="17.25" customHeight="1">
      <c r="J17" s="11"/>
      <c r="K17"/>
      <c r="L17"/>
      <c r="M17" s="33"/>
      <c r="N17" s="35"/>
      <c r="O17" s="11"/>
    </row>
    <row r="18" spans="10:15" ht="16.5">
      <c r="J18" s="11"/>
      <c r="K18"/>
      <c r="L18"/>
      <c r="M18" s="33"/>
      <c r="N18" s="35"/>
      <c r="O18" s="11"/>
    </row>
    <row r="19" spans="10:15" ht="16.5">
      <c r="J19" s="11"/>
      <c r="K19"/>
      <c r="L19"/>
      <c r="M19" s="33"/>
      <c r="N19" s="35"/>
      <c r="O19" s="11"/>
    </row>
    <row r="20" ht="28.5" customHeight="1">
      <c r="J20"/>
    </row>
    <row r="21" ht="15"/>
    <row r="22" ht="15"/>
    <row r="23" ht="15"/>
    <row r="24" spans="9:10" ht="16.5">
      <c r="I24" s="5"/>
      <c r="J24" s="11"/>
    </row>
    <row r="25" spans="9:10" ht="16.5">
      <c r="I25" s="5"/>
      <c r="J25" s="11"/>
    </row>
    <row r="26" spans="9:10" ht="16.5">
      <c r="I26" s="5"/>
      <c r="J26" s="11"/>
    </row>
    <row r="27" spans="9:10" ht="16.5">
      <c r="I27" s="7"/>
      <c r="J27" s="11"/>
    </row>
    <row r="28" spans="9:10" ht="16.5">
      <c r="I28" s="7"/>
      <c r="J28" s="11"/>
    </row>
    <row r="29" ht="16.5">
      <c r="J29" s="12"/>
    </row>
    <row r="30" ht="15">
      <c r="I30" s="3"/>
    </row>
    <row r="31" ht="15">
      <c r="I31" s="7"/>
    </row>
    <row r="32" ht="15">
      <c r="I32" s="5"/>
    </row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10" width="9.00390625" style="1" customWidth="1"/>
    <col min="11" max="11" width="9.125" style="1" bestFit="1" customWidth="1"/>
    <col min="12" max="12" width="9.00390625" style="1" customWidth="1"/>
    <col min="13" max="13" width="8.125" style="1" customWidth="1"/>
    <col min="14" max="14" width="7.75390625" style="1" customWidth="1"/>
    <col min="15" max="16384" width="9.00390625" style="1" customWidth="1"/>
  </cols>
  <sheetData>
    <row r="1" spans="1:13" ht="25.5" customHeight="1">
      <c r="A1" s="20"/>
      <c r="K1" s="1" t="s">
        <v>16</v>
      </c>
      <c r="L1" s="1" t="s">
        <v>17</v>
      </c>
      <c r="M1"/>
    </row>
    <row r="2" spans="1:15" s="11" customFormat="1" ht="35.25" customHeight="1">
      <c r="A2" s="26" t="s">
        <v>24</v>
      </c>
      <c r="J2" s="25" t="s">
        <v>26</v>
      </c>
      <c r="K2" s="36">
        <v>617</v>
      </c>
      <c r="L2" s="36">
        <v>360</v>
      </c>
      <c r="M2" s="37">
        <f aca="true" t="shared" si="0" ref="M2:M17">K2/$K$18*100</f>
        <v>4.591798764605195</v>
      </c>
      <c r="N2" s="37">
        <f aca="true" t="shared" si="1" ref="N2:N15">L2/$L$18*100</f>
        <v>2.461033634126333</v>
      </c>
      <c r="O2" s="11">
        <f>K2+L2</f>
        <v>977</v>
      </c>
    </row>
    <row r="3" spans="10:15" ht="16.5">
      <c r="J3" s="25" t="s">
        <v>54</v>
      </c>
      <c r="K3" s="36">
        <v>656</v>
      </c>
      <c r="L3" s="36">
        <v>140</v>
      </c>
      <c r="M3" s="37">
        <f t="shared" si="0"/>
        <v>4.882042122497581</v>
      </c>
      <c r="N3" s="37">
        <f t="shared" si="1"/>
        <v>0.9570686354935739</v>
      </c>
      <c r="O3" s="11">
        <f aca="true" t="shared" si="2" ref="O3:O17">K3+L3</f>
        <v>796</v>
      </c>
    </row>
    <row r="4" spans="10:15" ht="16.5">
      <c r="J4" s="25" t="s">
        <v>12</v>
      </c>
      <c r="K4" s="36">
        <v>900</v>
      </c>
      <c r="L4" s="36">
        <v>400</v>
      </c>
      <c r="M4" s="37">
        <f t="shared" si="0"/>
        <v>6.697923643670463</v>
      </c>
      <c r="N4" s="37">
        <f t="shared" si="1"/>
        <v>2.7344818156959256</v>
      </c>
      <c r="O4" s="11">
        <f t="shared" si="2"/>
        <v>1300</v>
      </c>
    </row>
    <row r="5" spans="10:15" ht="16.5">
      <c r="J5" s="25" t="s">
        <v>14</v>
      </c>
      <c r="K5" s="36">
        <v>1220</v>
      </c>
      <c r="L5" s="36">
        <v>1776</v>
      </c>
      <c r="M5" s="37">
        <f t="shared" si="0"/>
        <v>9.079407605864406</v>
      </c>
      <c r="N5" s="37">
        <f t="shared" si="1"/>
        <v>12.14109926168991</v>
      </c>
      <c r="O5" s="11">
        <f t="shared" si="2"/>
        <v>2996</v>
      </c>
    </row>
    <row r="6" spans="10:15" ht="16.5">
      <c r="J6" s="25" t="s">
        <v>27</v>
      </c>
      <c r="K6" s="36">
        <v>0</v>
      </c>
      <c r="L6" s="36">
        <v>3802</v>
      </c>
      <c r="M6" s="37">
        <f t="shared" si="0"/>
        <v>0</v>
      </c>
      <c r="N6" s="37">
        <f t="shared" si="1"/>
        <v>25.991249658189773</v>
      </c>
      <c r="O6" s="11">
        <f t="shared" si="2"/>
        <v>3802</v>
      </c>
    </row>
    <row r="7" spans="10:15" ht="16.5">
      <c r="J7" s="25" t="s">
        <v>6</v>
      </c>
      <c r="K7" s="36">
        <v>285</v>
      </c>
      <c r="L7" s="36">
        <v>2011</v>
      </c>
      <c r="M7" s="37">
        <f t="shared" si="0"/>
        <v>2.1210091538289797</v>
      </c>
      <c r="N7" s="37">
        <f t="shared" si="1"/>
        <v>13.747607328411265</v>
      </c>
      <c r="O7" s="11">
        <f t="shared" si="2"/>
        <v>2296</v>
      </c>
    </row>
    <row r="8" spans="10:15" ht="16.5">
      <c r="J8" s="25" t="s">
        <v>52</v>
      </c>
      <c r="K8" s="36">
        <v>465</v>
      </c>
      <c r="L8" s="36">
        <v>636</v>
      </c>
      <c r="M8" s="37">
        <f t="shared" si="0"/>
        <v>3.4605938825630718</v>
      </c>
      <c r="N8" s="37">
        <f t="shared" si="1"/>
        <v>4.3478260869565215</v>
      </c>
      <c r="O8" s="11">
        <f t="shared" si="2"/>
        <v>1101</v>
      </c>
    </row>
    <row r="9" spans="10:15" ht="16.5">
      <c r="J9" s="25" t="s">
        <v>1</v>
      </c>
      <c r="K9" s="36">
        <v>480</v>
      </c>
      <c r="L9" s="36">
        <v>1562</v>
      </c>
      <c r="M9" s="37">
        <f t="shared" si="0"/>
        <v>3.5722259432909134</v>
      </c>
      <c r="N9" s="37">
        <f t="shared" si="1"/>
        <v>10.67815149029259</v>
      </c>
      <c r="O9" s="11">
        <f t="shared" si="2"/>
        <v>2042</v>
      </c>
    </row>
    <row r="10" spans="10:15" ht="16.5">
      <c r="J10" s="25" t="s">
        <v>8</v>
      </c>
      <c r="K10" s="36">
        <v>39</v>
      </c>
      <c r="L10" s="36">
        <v>0</v>
      </c>
      <c r="M10" s="37">
        <f t="shared" si="0"/>
        <v>0.2902433578923867</v>
      </c>
      <c r="N10" s="37">
        <f t="shared" si="1"/>
        <v>0</v>
      </c>
      <c r="O10" s="11">
        <f t="shared" si="2"/>
        <v>39</v>
      </c>
    </row>
    <row r="11" spans="10:15" ht="16.5">
      <c r="J11" s="25" t="s">
        <v>3</v>
      </c>
      <c r="K11" s="36">
        <v>944</v>
      </c>
      <c r="L11" s="36">
        <v>100</v>
      </c>
      <c r="M11" s="37">
        <f t="shared" si="0"/>
        <v>7.025377688472129</v>
      </c>
      <c r="N11" s="37">
        <f t="shared" si="1"/>
        <v>0.6836204539239814</v>
      </c>
      <c r="O11" s="11">
        <f t="shared" si="2"/>
        <v>1044</v>
      </c>
    </row>
    <row r="12" spans="10:15" ht="16.5">
      <c r="J12" s="25" t="s">
        <v>0</v>
      </c>
      <c r="K12" s="36">
        <v>3366</v>
      </c>
      <c r="L12" s="36">
        <v>0</v>
      </c>
      <c r="M12" s="37">
        <f t="shared" si="0"/>
        <v>25.050234427327528</v>
      </c>
      <c r="N12" s="37">
        <f t="shared" si="1"/>
        <v>0</v>
      </c>
      <c r="O12" s="11">
        <f t="shared" si="2"/>
        <v>3366</v>
      </c>
    </row>
    <row r="13" spans="10:15" ht="16.5">
      <c r="J13" s="25" t="s">
        <v>29</v>
      </c>
      <c r="K13" s="36">
        <v>1363</v>
      </c>
      <c r="L13" s="36">
        <v>96</v>
      </c>
      <c r="M13" s="37">
        <f t="shared" si="0"/>
        <v>10.143633251469822</v>
      </c>
      <c r="N13" s="37">
        <f t="shared" si="1"/>
        <v>0.6562756357670222</v>
      </c>
      <c r="O13" s="11">
        <f t="shared" si="2"/>
        <v>1459</v>
      </c>
    </row>
    <row r="14" spans="10:15" ht="16.5">
      <c r="J14" s="25" t="s">
        <v>2</v>
      </c>
      <c r="K14" s="36">
        <v>300</v>
      </c>
      <c r="L14" s="36">
        <v>2550</v>
      </c>
      <c r="M14" s="37">
        <f t="shared" si="0"/>
        <v>2.232641214556821</v>
      </c>
      <c r="N14" s="37">
        <f t="shared" si="1"/>
        <v>17.432321575061525</v>
      </c>
      <c r="O14" s="11">
        <f t="shared" si="2"/>
        <v>2850</v>
      </c>
    </row>
    <row r="15" spans="10:15" ht="16.5">
      <c r="J15" s="25" t="s">
        <v>5</v>
      </c>
      <c r="K15" s="36">
        <v>746</v>
      </c>
      <c r="L15" s="36">
        <v>595</v>
      </c>
      <c r="M15" s="37">
        <f t="shared" si="0"/>
        <v>5.551834486864628</v>
      </c>
      <c r="N15" s="37">
        <f t="shared" si="1"/>
        <v>4.0675417008476895</v>
      </c>
      <c r="O15" s="11">
        <f t="shared" si="2"/>
        <v>1341</v>
      </c>
    </row>
    <row r="16" spans="10:15" ht="16.5">
      <c r="J16" s="25" t="s">
        <v>4</v>
      </c>
      <c r="K16" s="36">
        <v>2056</v>
      </c>
      <c r="L16" s="36">
        <v>0</v>
      </c>
      <c r="M16" s="37">
        <f t="shared" si="0"/>
        <v>15.301034457096078</v>
      </c>
      <c r="N16" s="37">
        <f>L16/$K$18*100</f>
        <v>0</v>
      </c>
      <c r="O16" s="11">
        <f t="shared" si="2"/>
        <v>2056</v>
      </c>
    </row>
    <row r="17" spans="10:15" ht="16.5">
      <c r="J17" s="25" t="s">
        <v>53</v>
      </c>
      <c r="K17" s="36">
        <v>0</v>
      </c>
      <c r="L17" s="36">
        <v>600</v>
      </c>
      <c r="M17" s="37">
        <f t="shared" si="0"/>
        <v>0</v>
      </c>
      <c r="N17" s="37">
        <f>L17/$K$18*100</f>
        <v>4.465282429113642</v>
      </c>
      <c r="O17" s="11">
        <f t="shared" si="2"/>
        <v>600</v>
      </c>
    </row>
    <row r="18" spans="10:15" ht="16.5">
      <c r="J18" s="25"/>
      <c r="K18" s="36">
        <f>SUM(K2:K17)</f>
        <v>13437</v>
      </c>
      <c r="L18" s="36">
        <f>SUM(L2:L17)</f>
        <v>14628</v>
      </c>
      <c r="M18" s="36">
        <f>SUM(M2:M17)</f>
        <v>100</v>
      </c>
      <c r="N18" s="36">
        <f>SUM(N2:N17)</f>
        <v>100.36355970556973</v>
      </c>
      <c r="O18" s="11">
        <f>K18+L18</f>
        <v>28065</v>
      </c>
    </row>
    <row r="19" ht="16.5">
      <c r="J19" s="12"/>
    </row>
    <row r="20" spans="11:14" ht="16.5">
      <c r="K20" s="11"/>
      <c r="L20" s="11"/>
      <c r="M20" s="37"/>
      <c r="N20" s="11"/>
    </row>
    <row r="21" ht="15"/>
    <row r="22" ht="15"/>
    <row r="23" ht="15"/>
    <row r="38" spans="10:12" ht="16.5">
      <c r="J38"/>
      <c r="K38"/>
      <c r="L38"/>
    </row>
    <row r="40" spans="10:11" ht="16.5">
      <c r="J40" s="7"/>
      <c r="K40" s="6"/>
    </row>
    <row r="41" spans="10:13" ht="16.5">
      <c r="J41" s="7"/>
      <c r="K41" s="6"/>
      <c r="M41"/>
    </row>
    <row r="45" ht="16.5" hidden="1"/>
    <row r="46" ht="16.5" hidden="1"/>
  </sheetData>
  <printOptions/>
  <pageMargins left="1.141732283464567" right="0.5905511811023623" top="0.984251968503937" bottom="0.984251968503937" header="0.5118110236220472" footer="0.4724409448818898"/>
  <pageSetup horizontalDpi="600" verticalDpi="600" orientation="portrait" paperSize="9" r:id="rId3"/>
  <headerFooter alignWithMargins="0">
    <oddFooter>&amp;C12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125" style="1" customWidth="1"/>
    <col min="10" max="10" width="6.75390625" style="1" customWidth="1"/>
    <col min="11" max="11" width="9.00390625" style="1" customWidth="1"/>
    <col min="12" max="12" width="8.25390625" style="1" customWidth="1"/>
    <col min="13" max="13" width="5.125" style="1" customWidth="1"/>
    <col min="14" max="14" width="5.00390625" style="1" customWidth="1"/>
    <col min="15" max="15" width="5.75390625" style="1" customWidth="1"/>
    <col min="16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26" t="s">
        <v>25</v>
      </c>
    </row>
    <row r="3" spans="11:15" ht="16.5">
      <c r="K3" s="14"/>
      <c r="L3" s="15"/>
      <c r="M3" s="15"/>
      <c r="N3" s="16"/>
      <c r="O3" s="5"/>
    </row>
    <row r="4" spans="11:15" ht="16.5">
      <c r="K4" s="14"/>
      <c r="L4" s="15"/>
      <c r="M4" s="15"/>
      <c r="N4" s="16"/>
      <c r="O4" s="5"/>
    </row>
    <row r="5" spans="11:15" ht="16.5">
      <c r="K5" s="14"/>
      <c r="L5" s="15"/>
      <c r="M5" s="15"/>
      <c r="N5" s="16"/>
      <c r="O5" s="5"/>
    </row>
    <row r="6" spans="11:15" ht="16.5">
      <c r="K6" s="14"/>
      <c r="L6" s="15"/>
      <c r="M6" s="15"/>
      <c r="N6" s="16"/>
      <c r="O6" s="5"/>
    </row>
    <row r="7" spans="11:15" ht="16.5">
      <c r="K7" s="14"/>
      <c r="L7" s="15"/>
      <c r="M7" s="15"/>
      <c r="N7" s="16"/>
      <c r="O7" s="5"/>
    </row>
    <row r="8" spans="11:15" ht="16.5">
      <c r="K8" s="14"/>
      <c r="L8" s="15"/>
      <c r="M8" s="15"/>
      <c r="N8" s="16"/>
      <c r="O8" s="5"/>
    </row>
    <row r="9" spans="11:15" ht="16.5">
      <c r="K9" s="14"/>
      <c r="L9" s="15"/>
      <c r="M9" s="15"/>
      <c r="N9" s="16"/>
      <c r="O9" s="5"/>
    </row>
    <row r="10" spans="11:15" ht="16.5">
      <c r="K10" s="14"/>
      <c r="L10" s="15"/>
      <c r="M10" s="15"/>
      <c r="N10" s="16"/>
      <c r="O10" s="5"/>
    </row>
    <row r="11" spans="9:15" ht="16.5">
      <c r="I11" s="5"/>
      <c r="J11" s="13"/>
      <c r="K11" s="5" t="s">
        <v>16</v>
      </c>
      <c r="L11" s="5" t="s">
        <v>17</v>
      </c>
      <c r="M11" s="42"/>
      <c r="N11" s="43"/>
      <c r="O11" s="44"/>
    </row>
    <row r="12" spans="9:15" ht="16.5">
      <c r="I12" s="5"/>
      <c r="J12" s="47" t="s">
        <v>26</v>
      </c>
      <c r="K12" s="13">
        <v>0</v>
      </c>
      <c r="L12">
        <v>189</v>
      </c>
      <c r="M12" s="45">
        <f aca="true" t="shared" si="0" ref="M12:M26">K12/$K$28*100</f>
        <v>0</v>
      </c>
      <c r="N12" s="46">
        <f aca="true" t="shared" si="1" ref="M12:N27">L12/$L$28*100</f>
        <v>0.8258684727987764</v>
      </c>
      <c r="O12" s="44">
        <f>K12+L12</f>
        <v>189</v>
      </c>
    </row>
    <row r="13" spans="9:15" ht="16.5">
      <c r="I13" s="5"/>
      <c r="J13" s="47" t="s">
        <v>54</v>
      </c>
      <c r="K13" s="13">
        <v>0</v>
      </c>
      <c r="L13">
        <v>1007</v>
      </c>
      <c r="M13" s="45">
        <f t="shared" si="0"/>
        <v>0</v>
      </c>
      <c r="N13" s="46">
        <f t="shared" si="1"/>
        <v>4.400262180467555</v>
      </c>
      <c r="O13" s="44">
        <f aca="true" t="shared" si="2" ref="O13:O25">K13+L13</f>
        <v>1007</v>
      </c>
    </row>
    <row r="14" spans="9:15" ht="16.5">
      <c r="I14" s="5"/>
      <c r="J14" s="47" t="s">
        <v>12</v>
      </c>
      <c r="K14" s="13">
        <v>10986</v>
      </c>
      <c r="L14">
        <v>1809</v>
      </c>
      <c r="M14" s="45">
        <f t="shared" si="0"/>
        <v>53.211275791920954</v>
      </c>
      <c r="N14" s="46">
        <f t="shared" si="1"/>
        <v>7.90474109678829</v>
      </c>
      <c r="O14" s="44">
        <f t="shared" si="2"/>
        <v>12795</v>
      </c>
    </row>
    <row r="15" spans="9:15" ht="16.5">
      <c r="I15" s="5"/>
      <c r="J15" s="47" t="s">
        <v>55</v>
      </c>
      <c r="K15" s="13">
        <v>521</v>
      </c>
      <c r="L15">
        <v>327</v>
      </c>
      <c r="M15" s="45">
        <f t="shared" si="0"/>
        <v>2.5234912331686523</v>
      </c>
      <c r="N15" s="46">
        <f t="shared" si="1"/>
        <v>1.4288835481756608</v>
      </c>
      <c r="O15" s="44">
        <f t="shared" si="2"/>
        <v>848</v>
      </c>
    </row>
    <row r="16" spans="9:15" ht="16.5">
      <c r="I16" s="5"/>
      <c r="J16" s="47" t="s">
        <v>27</v>
      </c>
      <c r="K16" s="13">
        <v>5</v>
      </c>
      <c r="L16">
        <v>1692</v>
      </c>
      <c r="M16" s="45">
        <f t="shared" si="0"/>
        <v>0.024217766153250025</v>
      </c>
      <c r="N16" s="46">
        <f t="shared" si="1"/>
        <v>7.393489185055713</v>
      </c>
      <c r="O16" s="44">
        <f t="shared" si="2"/>
        <v>1697</v>
      </c>
    </row>
    <row r="17" spans="9:15" ht="16.5">
      <c r="I17" s="5"/>
      <c r="J17" s="47" t="s">
        <v>6</v>
      </c>
      <c r="K17" s="13">
        <v>0</v>
      </c>
      <c r="L17">
        <v>300</v>
      </c>
      <c r="M17" s="45">
        <f t="shared" si="0"/>
        <v>0</v>
      </c>
      <c r="N17" s="46">
        <f t="shared" si="1"/>
        <v>1.3109023377758358</v>
      </c>
      <c r="O17" s="44">
        <f t="shared" si="2"/>
        <v>300</v>
      </c>
    </row>
    <row r="18" spans="9:15" ht="16.5">
      <c r="I18" s="5"/>
      <c r="J18" s="47" t="s">
        <v>7</v>
      </c>
      <c r="K18" s="13">
        <v>974</v>
      </c>
      <c r="L18">
        <v>329</v>
      </c>
      <c r="M18" s="45">
        <f t="shared" si="0"/>
        <v>4.717620846653105</v>
      </c>
      <c r="N18" s="46">
        <f t="shared" si="1"/>
        <v>1.4376228970941665</v>
      </c>
      <c r="O18" s="44">
        <f t="shared" si="2"/>
        <v>1303</v>
      </c>
    </row>
    <row r="19" spans="9:15" ht="16.5">
      <c r="I19" s="5"/>
      <c r="J19" s="47" t="s">
        <v>1</v>
      </c>
      <c r="K19" s="13">
        <v>2563</v>
      </c>
      <c r="L19">
        <v>6569</v>
      </c>
      <c r="M19" s="45">
        <f t="shared" si="0"/>
        <v>12.414026930155963</v>
      </c>
      <c r="N19" s="46">
        <f t="shared" si="1"/>
        <v>28.70439152283155</v>
      </c>
      <c r="O19" s="44">
        <f t="shared" si="2"/>
        <v>9132</v>
      </c>
    </row>
    <row r="20" spans="10:15" ht="16.5">
      <c r="J20" s="48" t="s">
        <v>30</v>
      </c>
      <c r="K20" s="13">
        <v>324</v>
      </c>
      <c r="L20">
        <v>0</v>
      </c>
      <c r="M20" s="45">
        <f t="shared" si="0"/>
        <v>1.5693112467306016</v>
      </c>
      <c r="N20" s="46">
        <f t="shared" si="1"/>
        <v>0</v>
      </c>
      <c r="O20" s="44">
        <f t="shared" si="2"/>
        <v>324</v>
      </c>
    </row>
    <row r="21" spans="10:15" ht="16.5">
      <c r="J21" s="48" t="s">
        <v>41</v>
      </c>
      <c r="K21" s="13">
        <v>850</v>
      </c>
      <c r="L21">
        <v>1380</v>
      </c>
      <c r="M21" s="45">
        <f t="shared" si="0"/>
        <v>4.117020246052504</v>
      </c>
      <c r="N21" s="46">
        <f t="shared" si="1"/>
        <v>6.030150753768844</v>
      </c>
      <c r="O21" s="44">
        <f t="shared" si="2"/>
        <v>2230</v>
      </c>
    </row>
    <row r="22" spans="10:15" ht="16.5">
      <c r="J22" s="48" t="s">
        <v>42</v>
      </c>
      <c r="K22" s="13">
        <v>1250</v>
      </c>
      <c r="L22">
        <v>3098</v>
      </c>
      <c r="M22" s="45">
        <f t="shared" si="0"/>
        <v>6.054441538312506</v>
      </c>
      <c r="N22" s="46">
        <f t="shared" si="1"/>
        <v>13.53725147476513</v>
      </c>
      <c r="O22" s="44">
        <f t="shared" si="2"/>
        <v>4348</v>
      </c>
    </row>
    <row r="23" spans="10:15" ht="16.5">
      <c r="J23" s="48" t="s">
        <v>29</v>
      </c>
      <c r="K23" s="13">
        <v>124</v>
      </c>
      <c r="L23">
        <v>3163</v>
      </c>
      <c r="M23" s="45">
        <f t="shared" si="0"/>
        <v>0.6006006006006006</v>
      </c>
      <c r="N23" s="46">
        <f t="shared" si="1"/>
        <v>13.82128031461656</v>
      </c>
      <c r="O23" s="44">
        <f t="shared" si="2"/>
        <v>3287</v>
      </c>
    </row>
    <row r="24" spans="10:15" ht="16.5">
      <c r="J24" s="48" t="s">
        <v>2</v>
      </c>
      <c r="K24" s="13">
        <v>280</v>
      </c>
      <c r="L24">
        <v>2840</v>
      </c>
      <c r="M24" s="45">
        <f t="shared" si="0"/>
        <v>1.3561949045820012</v>
      </c>
      <c r="N24" s="46">
        <f t="shared" si="1"/>
        <v>12.409875464277912</v>
      </c>
      <c r="O24" s="44">
        <f t="shared" si="2"/>
        <v>3120</v>
      </c>
    </row>
    <row r="25" spans="10:15" ht="16.5">
      <c r="J25" s="48" t="s">
        <v>40</v>
      </c>
      <c r="K25" s="13">
        <v>1165</v>
      </c>
      <c r="L25">
        <v>182</v>
      </c>
      <c r="M25" s="45">
        <f t="shared" si="0"/>
        <v>5.642739513707256</v>
      </c>
      <c r="N25" s="46">
        <f t="shared" si="1"/>
        <v>0.7952807515840069</v>
      </c>
      <c r="O25" s="44">
        <f t="shared" si="2"/>
        <v>1347</v>
      </c>
    </row>
    <row r="26" spans="10:15" ht="16.5">
      <c r="J26" s="48" t="s">
        <v>4</v>
      </c>
      <c r="K26" s="13">
        <v>1568</v>
      </c>
      <c r="L26">
        <v>0</v>
      </c>
      <c r="M26" s="45">
        <f t="shared" si="0"/>
        <v>7.594691465659207</v>
      </c>
      <c r="N26" s="46">
        <f t="shared" si="1"/>
        <v>0</v>
      </c>
      <c r="O26" s="44">
        <f>K26+L26</f>
        <v>1568</v>
      </c>
    </row>
    <row r="27" spans="10:15" ht="16.5">
      <c r="J27" s="48" t="s">
        <v>13</v>
      </c>
      <c r="K27">
        <v>36</v>
      </c>
      <c r="L27">
        <v>0</v>
      </c>
      <c r="M27" s="46">
        <f t="shared" si="1"/>
        <v>0.15730828053310028</v>
      </c>
      <c r="N27" s="46">
        <f t="shared" si="1"/>
        <v>0</v>
      </c>
      <c r="O27" s="44">
        <f>K27+L27</f>
        <v>36</v>
      </c>
    </row>
    <row r="28" spans="10:14" ht="16.5">
      <c r="J28" s="12"/>
      <c r="K28" s="29">
        <f>SUM(K12:K27)</f>
        <v>20646</v>
      </c>
      <c r="L28" s="29">
        <f>SUM(L12:L27)</f>
        <v>22885</v>
      </c>
      <c r="M28" s="29">
        <f>SUM(M12:M27)</f>
        <v>99.9829403642297</v>
      </c>
      <c r="N28" s="29">
        <f>SUM(N12:N27)</f>
        <v>100</v>
      </c>
    </row>
    <row r="29" spans="10:14" ht="16.5">
      <c r="J29" s="14"/>
      <c r="K29" s="15"/>
      <c r="L29" s="15"/>
      <c r="M29" s="16"/>
      <c r="N29" s="16"/>
    </row>
    <row r="30" spans="10:14" ht="16.5">
      <c r="J30" s="14"/>
      <c r="K30" s="15"/>
      <c r="L30" s="15"/>
      <c r="M30" s="16"/>
      <c r="N30" s="16"/>
    </row>
    <row r="41" ht="16.5" hidden="1"/>
    <row r="42" ht="16.5" hidden="1"/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125" style="1" customWidth="1"/>
    <col min="10" max="10" width="6.75390625" style="1" customWidth="1"/>
    <col min="11" max="11" width="7.00390625" style="1" customWidth="1"/>
    <col min="12" max="12" width="5.875" style="1" customWidth="1"/>
    <col min="13" max="13" width="8.00390625" style="1" customWidth="1"/>
    <col min="14" max="14" width="5.625" style="1" customWidth="1"/>
    <col min="15" max="15" width="6.625" style="1" customWidth="1"/>
    <col min="16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26" t="s">
        <v>33</v>
      </c>
    </row>
    <row r="3" spans="11:15" ht="16.5">
      <c r="K3" s="14"/>
      <c r="L3" s="15"/>
      <c r="M3" s="15"/>
      <c r="N3" s="16"/>
      <c r="O3" s="5"/>
    </row>
    <row r="4" spans="11:15" ht="16.5">
      <c r="K4" s="14"/>
      <c r="L4" s="15"/>
      <c r="M4" s="15"/>
      <c r="N4" s="16"/>
      <c r="O4" s="5"/>
    </row>
    <row r="5" spans="11:15" ht="16.5">
      <c r="K5" s="14"/>
      <c r="L5" s="15"/>
      <c r="M5" s="15"/>
      <c r="N5" s="16"/>
      <c r="O5" s="5"/>
    </row>
    <row r="6" spans="11:15" ht="16.5">
      <c r="K6" s="14"/>
      <c r="L6" s="15"/>
      <c r="M6" s="15"/>
      <c r="N6" s="16"/>
      <c r="O6" s="5"/>
    </row>
    <row r="7" spans="11:15" ht="16.5">
      <c r="K7" s="14"/>
      <c r="L7" s="15"/>
      <c r="M7" s="15"/>
      <c r="N7" s="16"/>
      <c r="O7" s="5"/>
    </row>
    <row r="8" spans="11:15" ht="16.5">
      <c r="K8" s="14"/>
      <c r="L8" s="15"/>
      <c r="M8" s="15"/>
      <c r="N8" s="16"/>
      <c r="O8" s="5"/>
    </row>
    <row r="9" spans="11:15" ht="16.5">
      <c r="K9" s="14"/>
      <c r="L9" s="15"/>
      <c r="M9" s="15"/>
      <c r="N9" s="16"/>
      <c r="O9" s="5"/>
    </row>
    <row r="10" spans="11:15" ht="16.5">
      <c r="K10" s="14"/>
      <c r="L10" s="15"/>
      <c r="M10" s="15"/>
      <c r="N10" s="16"/>
      <c r="O10" s="5"/>
    </row>
    <row r="11" spans="9:16" ht="16.5">
      <c r="I11" s="5"/>
      <c r="J11" s="13"/>
      <c r="K11" s="49" t="s">
        <v>31</v>
      </c>
      <c r="L11" s="49" t="s">
        <v>32</v>
      </c>
      <c r="M11" s="13"/>
      <c r="O11" s="5"/>
      <c r="P11" s="49"/>
    </row>
    <row r="12" spans="9:16" ht="16.5">
      <c r="I12" s="5"/>
      <c r="J12" s="47" t="s">
        <v>44</v>
      </c>
      <c r="K12" s="50">
        <v>127129</v>
      </c>
      <c r="L12" s="50">
        <v>580</v>
      </c>
      <c r="M12" s="51">
        <f>K12/$K$22*100</f>
        <v>20.84963804363157</v>
      </c>
      <c r="N12" s="51">
        <f>L12/$L$22*100</f>
        <v>3.855357617654879</v>
      </c>
      <c r="O12" s="53">
        <f aca="true" t="shared" si="0" ref="O12:O21">K12+L12</f>
        <v>127709</v>
      </c>
      <c r="P12" s="47"/>
    </row>
    <row r="13" spans="9:16" ht="16.5">
      <c r="I13" s="5"/>
      <c r="J13" s="47" t="s">
        <v>43</v>
      </c>
      <c r="K13" s="50">
        <v>137279</v>
      </c>
      <c r="L13" s="50">
        <v>0</v>
      </c>
      <c r="M13" s="51">
        <f aca="true" t="shared" si="1" ref="M13:M21">K13/$K$22*100</f>
        <v>22.514276530073378</v>
      </c>
      <c r="N13" s="51">
        <f aca="true" t="shared" si="2" ref="N13:N21">L13/$L$22*100</f>
        <v>0</v>
      </c>
      <c r="O13" s="53">
        <f t="shared" si="0"/>
        <v>137279</v>
      </c>
      <c r="P13" s="47"/>
    </row>
    <row r="14" spans="9:16" ht="16.5">
      <c r="I14" s="5"/>
      <c r="J14" s="47" t="s">
        <v>27</v>
      </c>
      <c r="K14" s="59">
        <v>28000</v>
      </c>
      <c r="L14" s="50">
        <v>0</v>
      </c>
      <c r="M14" s="51">
        <f t="shared" si="1"/>
        <v>4.592106169494638</v>
      </c>
      <c r="N14" s="51">
        <f t="shared" si="2"/>
        <v>0</v>
      </c>
      <c r="O14" s="53">
        <f t="shared" si="0"/>
        <v>28000</v>
      </c>
      <c r="P14" s="47"/>
    </row>
    <row r="15" spans="9:16" ht="16.5">
      <c r="I15" s="5"/>
      <c r="J15" s="47" t="s">
        <v>60</v>
      </c>
      <c r="K15" s="50">
        <v>134167</v>
      </c>
      <c r="L15" s="59">
        <v>0</v>
      </c>
      <c r="M15" s="51">
        <f t="shared" si="1"/>
        <v>22.0038967300924</v>
      </c>
      <c r="N15" s="51">
        <f t="shared" si="2"/>
        <v>0</v>
      </c>
      <c r="O15" s="53">
        <f t="shared" si="0"/>
        <v>134167</v>
      </c>
      <c r="P15" s="47"/>
    </row>
    <row r="16" spans="9:16" ht="16.5">
      <c r="I16" s="5"/>
      <c r="J16" s="47" t="s">
        <v>45</v>
      </c>
      <c r="K16" s="50">
        <v>16027</v>
      </c>
      <c r="L16" s="50">
        <v>0</v>
      </c>
      <c r="M16" s="51">
        <f t="shared" si="1"/>
        <v>2.6284887706603777</v>
      </c>
      <c r="N16" s="51">
        <f t="shared" si="2"/>
        <v>0</v>
      </c>
      <c r="O16" s="53">
        <f t="shared" si="0"/>
        <v>16027</v>
      </c>
      <c r="P16" s="47"/>
    </row>
    <row r="17" spans="9:16" ht="16.5">
      <c r="I17" s="5"/>
      <c r="J17" s="48" t="s">
        <v>30</v>
      </c>
      <c r="K17" s="50">
        <v>35840</v>
      </c>
      <c r="L17" s="50">
        <v>0</v>
      </c>
      <c r="M17" s="51">
        <f t="shared" si="1"/>
        <v>5.877895896953138</v>
      </c>
      <c r="N17" s="51">
        <f t="shared" si="2"/>
        <v>0</v>
      </c>
      <c r="O17" s="53">
        <f t="shared" si="0"/>
        <v>35840</v>
      </c>
      <c r="P17" s="47"/>
    </row>
    <row r="18" spans="9:16" ht="16.5">
      <c r="I18" s="5"/>
      <c r="J18" s="48" t="s">
        <v>41</v>
      </c>
      <c r="K18" s="50">
        <v>48286</v>
      </c>
      <c r="L18" s="59">
        <v>100</v>
      </c>
      <c r="M18" s="51">
        <f t="shared" si="1"/>
        <v>7.919087089293504</v>
      </c>
      <c r="N18" s="51">
        <f t="shared" si="2"/>
        <v>0.6647168306301515</v>
      </c>
      <c r="O18" s="53">
        <f t="shared" si="0"/>
        <v>48386</v>
      </c>
      <c r="P18" s="47"/>
    </row>
    <row r="19" spans="9:16" ht="16.5">
      <c r="I19" s="5"/>
      <c r="J19" s="48" t="s">
        <v>51</v>
      </c>
      <c r="K19" s="50">
        <v>0</v>
      </c>
      <c r="L19" s="50">
        <v>2590</v>
      </c>
      <c r="M19" s="51">
        <f t="shared" si="1"/>
        <v>0</v>
      </c>
      <c r="N19" s="51">
        <f t="shared" si="2"/>
        <v>17.216165913320925</v>
      </c>
      <c r="O19" s="53">
        <f t="shared" si="0"/>
        <v>2590</v>
      </c>
      <c r="P19" s="48"/>
    </row>
    <row r="20" spans="10:16" ht="16.5">
      <c r="J20" s="48" t="s">
        <v>56</v>
      </c>
      <c r="K20" s="50">
        <v>82889</v>
      </c>
      <c r="L20" s="50">
        <v>11774</v>
      </c>
      <c r="M20" s="51">
        <f t="shared" si="1"/>
        <v>13.594110295830038</v>
      </c>
      <c r="N20" s="51">
        <f t="shared" si="2"/>
        <v>78.26375963839405</v>
      </c>
      <c r="O20" s="53">
        <f t="shared" si="0"/>
        <v>94663</v>
      </c>
      <c r="P20" s="48"/>
    </row>
    <row r="21" spans="10:16" ht="16.5">
      <c r="J21" s="48" t="s">
        <v>46</v>
      </c>
      <c r="K21" s="59">
        <v>125</v>
      </c>
      <c r="L21" s="59">
        <v>0</v>
      </c>
      <c r="M21" s="51">
        <f t="shared" si="1"/>
        <v>0.020500473970958208</v>
      </c>
      <c r="N21" s="51">
        <f t="shared" si="2"/>
        <v>0</v>
      </c>
      <c r="O21" s="53">
        <f t="shared" si="0"/>
        <v>125</v>
      </c>
      <c r="P21" s="48"/>
    </row>
    <row r="22" spans="10:16" ht="16.5">
      <c r="J22" s="48"/>
      <c r="K22" s="50">
        <f>SUM(K12:K21)</f>
        <v>609742</v>
      </c>
      <c r="L22" s="50">
        <f>SUM(L12:L21)</f>
        <v>15044</v>
      </c>
      <c r="M22" s="50">
        <f>SUM(M12:M21)</f>
        <v>100</v>
      </c>
      <c r="N22" s="50">
        <f>SUM(N12:N21)</f>
        <v>100</v>
      </c>
      <c r="O22" s="53"/>
      <c r="P22" s="48"/>
    </row>
    <row r="23" spans="10:16" ht="16.5">
      <c r="J23" s="48"/>
      <c r="K23" s="50"/>
      <c r="L23" s="50"/>
      <c r="M23" s="51"/>
      <c r="N23" s="52"/>
      <c r="O23" s="53"/>
      <c r="P23" s="48"/>
    </row>
    <row r="24" spans="10:16" ht="16.5">
      <c r="J24" s="48"/>
      <c r="K24" s="50"/>
      <c r="L24" s="50"/>
      <c r="M24" s="51"/>
      <c r="N24" s="52"/>
      <c r="O24" s="53"/>
      <c r="P24" s="48"/>
    </row>
    <row r="25" spans="10:16" ht="16.5">
      <c r="J25" s="48"/>
      <c r="K25" s="50"/>
      <c r="L25" s="50"/>
      <c r="M25" s="51"/>
      <c r="N25" s="52"/>
      <c r="O25" s="53"/>
      <c r="P25" s="48"/>
    </row>
    <row r="26" spans="10:15" ht="16.5">
      <c r="J26" s="48"/>
      <c r="K26" s="54"/>
      <c r="L26" s="54"/>
      <c r="M26" s="51"/>
      <c r="N26" s="52"/>
      <c r="O26" s="55"/>
    </row>
    <row r="27" spans="11:15" ht="15">
      <c r="K27" s="56"/>
      <c r="L27" s="56"/>
      <c r="M27" s="57"/>
      <c r="N27" s="57"/>
      <c r="O27" s="55"/>
    </row>
    <row r="28" ht="15">
      <c r="O28" s="56"/>
    </row>
    <row r="29" spans="10:14" ht="16.5">
      <c r="J29" s="14"/>
      <c r="K29" s="15"/>
      <c r="L29" s="15"/>
      <c r="M29" s="16"/>
      <c r="N29" s="16"/>
    </row>
    <row r="30" spans="10:14" ht="16.5">
      <c r="J30" s="14"/>
      <c r="K30" s="15"/>
      <c r="L30" s="15"/>
      <c r="M30" s="16"/>
      <c r="N30" s="16"/>
    </row>
    <row r="41" ht="16.5" hidden="1"/>
    <row r="42" ht="16.5" hidden="1"/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3" width="9.00390625" style="1" customWidth="1"/>
    <col min="4" max="4" width="9.50390625" style="1" customWidth="1"/>
    <col min="5" max="7" width="9.00390625" style="1" customWidth="1"/>
    <col min="8" max="8" width="10.25390625" style="1" customWidth="1"/>
    <col min="9" max="9" width="9.00390625" style="1" customWidth="1"/>
    <col min="10" max="10" width="8.625" style="1" customWidth="1"/>
    <col min="11" max="11" width="7.125" style="1" customWidth="1"/>
    <col min="12" max="12" width="5.875" style="1" customWidth="1"/>
    <col min="13" max="14" width="9.00390625" style="1" customWidth="1"/>
    <col min="15" max="16" width="7.75390625" style="1" customWidth="1"/>
    <col min="17" max="16384" width="9.00390625" style="1" customWidth="1"/>
  </cols>
  <sheetData>
    <row r="1" spans="1:14" ht="25.5" customHeight="1">
      <c r="A1" s="26" t="s">
        <v>28</v>
      </c>
      <c r="N1"/>
    </row>
    <row r="10" ht="15"/>
    <row r="11" ht="15"/>
    <row r="13" spans="13:14" ht="16.5">
      <c r="M13" s="61" t="s">
        <v>34</v>
      </c>
      <c r="N13" s="61" t="s">
        <v>35</v>
      </c>
    </row>
    <row r="14" spans="12:16" ht="15">
      <c r="L14" s="61" t="s">
        <v>57</v>
      </c>
      <c r="M14" s="59">
        <v>0</v>
      </c>
      <c r="N14" s="59">
        <v>48</v>
      </c>
      <c r="O14" s="62">
        <f aca="true" t="shared" si="0" ref="O14:O20">M14/$M$21*100</f>
        <v>0</v>
      </c>
      <c r="P14" s="62">
        <f aca="true" t="shared" si="1" ref="P14:P20">N14/$N$21*100</f>
        <v>2.2813688212927756</v>
      </c>
    </row>
    <row r="15" spans="10:16" ht="15">
      <c r="J15" s="61" t="s">
        <v>0</v>
      </c>
      <c r="K15" s="59">
        <v>150</v>
      </c>
      <c r="L15" s="61" t="s">
        <v>36</v>
      </c>
      <c r="M15" s="59">
        <v>0</v>
      </c>
      <c r="N15" s="59">
        <v>126</v>
      </c>
      <c r="O15" s="62">
        <f t="shared" si="0"/>
        <v>0</v>
      </c>
      <c r="P15" s="62">
        <f t="shared" si="1"/>
        <v>5.988593155893536</v>
      </c>
    </row>
    <row r="16" spans="10:16" ht="18.75" customHeight="1">
      <c r="J16" s="61" t="s">
        <v>37</v>
      </c>
      <c r="K16" s="59">
        <v>30</v>
      </c>
      <c r="L16" s="61" t="s">
        <v>0</v>
      </c>
      <c r="M16" s="59">
        <v>150</v>
      </c>
      <c r="N16" s="59">
        <v>0</v>
      </c>
      <c r="O16" s="62">
        <f t="shared" si="0"/>
        <v>9.363295880149813</v>
      </c>
      <c r="P16" s="62">
        <f t="shared" si="1"/>
        <v>0</v>
      </c>
    </row>
    <row r="17" spans="10:16" ht="25.5" customHeight="1">
      <c r="J17" s="61" t="s">
        <v>4</v>
      </c>
      <c r="K17" s="59">
        <v>1422</v>
      </c>
      <c r="L17" s="49" t="s">
        <v>59</v>
      </c>
      <c r="M17" s="59">
        <v>0</v>
      </c>
      <c r="N17" s="59">
        <v>270</v>
      </c>
      <c r="O17" s="62">
        <f t="shared" si="0"/>
        <v>0</v>
      </c>
      <c r="P17" s="62">
        <f t="shared" si="1"/>
        <v>12.832699619771862</v>
      </c>
    </row>
    <row r="18" spans="10:16" ht="15">
      <c r="J18" s="49"/>
      <c r="K18" s="55">
        <f>SUM(K15:K17)</f>
        <v>1602</v>
      </c>
      <c r="L18" s="61" t="s">
        <v>2</v>
      </c>
      <c r="M18" s="59">
        <v>0</v>
      </c>
      <c r="N18" s="59">
        <v>430</v>
      </c>
      <c r="O18" s="62">
        <f t="shared" si="0"/>
        <v>0</v>
      </c>
      <c r="P18" s="62">
        <f t="shared" si="1"/>
        <v>20.437262357414447</v>
      </c>
    </row>
    <row r="19" spans="9:16" ht="15">
      <c r="I19" s="21"/>
      <c r="J19" s="49"/>
      <c r="K19" s="60"/>
      <c r="L19" s="61" t="s">
        <v>37</v>
      </c>
      <c r="M19" s="59">
        <v>30</v>
      </c>
      <c r="N19" s="59">
        <v>1230</v>
      </c>
      <c r="O19" s="62">
        <f t="shared" si="0"/>
        <v>1.8726591760299627</v>
      </c>
      <c r="P19" s="62">
        <f t="shared" si="1"/>
        <v>58.460076045627375</v>
      </c>
    </row>
    <row r="20" spans="10:16" ht="15">
      <c r="J20" s="63"/>
      <c r="K20" s="53"/>
      <c r="L20" s="61" t="s">
        <v>58</v>
      </c>
      <c r="M20" s="59">
        <v>1422</v>
      </c>
      <c r="N20" s="59">
        <v>0</v>
      </c>
      <c r="O20" s="62">
        <f t="shared" si="0"/>
        <v>88.76404494382022</v>
      </c>
      <c r="P20" s="62">
        <f t="shared" si="1"/>
        <v>0</v>
      </c>
    </row>
    <row r="21" spans="10:16" ht="15.75">
      <c r="J21" s="63"/>
      <c r="M21" s="58">
        <f>SUM(M14:M20)</f>
        <v>1602</v>
      </c>
      <c r="N21" s="58">
        <f>SUM(N14:N20)</f>
        <v>2104</v>
      </c>
      <c r="O21" s="62"/>
      <c r="P21" s="62"/>
    </row>
    <row r="22" spans="10:16" ht="15">
      <c r="J22" s="63"/>
      <c r="K22" s="55"/>
      <c r="L22" s="61"/>
      <c r="M22" s="59"/>
      <c r="N22" s="59"/>
      <c r="O22" s="62"/>
      <c r="P22" s="62"/>
    </row>
    <row r="23" spans="10:16" ht="15">
      <c r="J23" s="63"/>
      <c r="K23" s="55"/>
      <c r="L23" s="61"/>
      <c r="M23" s="59"/>
      <c r="N23" s="59"/>
      <c r="O23" s="62"/>
      <c r="P23" s="62"/>
    </row>
    <row r="24" spans="10:16" ht="15">
      <c r="J24" s="63"/>
      <c r="K24" s="55"/>
      <c r="M24" s="59"/>
      <c r="N24" s="59"/>
      <c r="O24" s="62"/>
      <c r="P24" s="62"/>
    </row>
    <row r="25" spans="10:16" ht="15">
      <c r="J25" s="63"/>
      <c r="K25" s="55"/>
      <c r="M25" s="59"/>
      <c r="N25" s="59"/>
      <c r="O25" s="62"/>
      <c r="P25" s="62"/>
    </row>
    <row r="26" spans="10:16" ht="15">
      <c r="J26" s="63"/>
      <c r="K26" s="55"/>
      <c r="M26" s="59"/>
      <c r="N26" s="59"/>
      <c r="O26" s="62"/>
      <c r="P26" s="62"/>
    </row>
    <row r="27" spans="2:16" ht="15.75">
      <c r="B27" s="64" t="s">
        <v>61</v>
      </c>
      <c r="J27" s="63"/>
      <c r="K27" s="55"/>
      <c r="M27" s="59"/>
      <c r="N27" s="59"/>
      <c r="O27" s="62"/>
      <c r="P27" s="62"/>
    </row>
    <row r="28" spans="10:16" ht="15">
      <c r="J28" s="63"/>
      <c r="K28" s="55"/>
      <c r="M28" s="59"/>
      <c r="N28" s="59"/>
      <c r="O28" s="62"/>
      <c r="P28" s="62"/>
    </row>
    <row r="29" spans="10:16" ht="15">
      <c r="J29" s="63"/>
      <c r="K29" s="55"/>
      <c r="L29" s="61"/>
      <c r="M29" s="59"/>
      <c r="N29" s="59"/>
      <c r="O29" s="62"/>
      <c r="P29" s="62"/>
    </row>
    <row r="30" spans="10:12" ht="16.5">
      <c r="J30" s="61" t="s">
        <v>37</v>
      </c>
      <c r="K30" s="59">
        <v>1230</v>
      </c>
      <c r="L30" s="11"/>
    </row>
    <row r="31" spans="10:14" ht="24.75" customHeight="1">
      <c r="J31" s="61" t="s">
        <v>2</v>
      </c>
      <c r="K31" s="59">
        <v>430</v>
      </c>
      <c r="L31" s="11"/>
      <c r="M31" s="58"/>
      <c r="N31" s="58"/>
    </row>
    <row r="32" spans="10:14" ht="16.5">
      <c r="J32" s="49" t="s">
        <v>9</v>
      </c>
      <c r="K32" s="59">
        <v>270</v>
      </c>
      <c r="L32" s="12"/>
      <c r="M32" s="58"/>
      <c r="N32" s="58"/>
    </row>
    <row r="33" spans="10:14" ht="14.25" customHeight="1">
      <c r="J33" s="61" t="s">
        <v>36</v>
      </c>
      <c r="K33" s="59">
        <v>126</v>
      </c>
      <c r="L33" s="12"/>
      <c r="M33" s="58"/>
      <c r="N33" s="58"/>
    </row>
    <row r="34" spans="10:14" ht="16.5">
      <c r="J34" s="61" t="s">
        <v>57</v>
      </c>
      <c r="K34" s="50">
        <v>48</v>
      </c>
      <c r="L34" s="11"/>
      <c r="M34" s="58"/>
      <c r="N34" s="58"/>
    </row>
    <row r="35" spans="11:14" ht="16.5">
      <c r="K35" s="55">
        <f>SUM(K30:K34)</f>
        <v>2104</v>
      </c>
      <c r="L35" s="12"/>
      <c r="M35" s="58"/>
      <c r="N35" s="58"/>
    </row>
    <row r="36" spans="12:14" ht="16.5">
      <c r="L36" s="11"/>
      <c r="M36" s="58"/>
      <c r="N36" s="58"/>
    </row>
    <row r="37" spans="11:14" ht="16.5">
      <c r="K37" s="55"/>
      <c r="L37" s="11"/>
      <c r="M37" s="58"/>
      <c r="N37" s="58"/>
    </row>
    <row r="38" spans="13:14" ht="15.75">
      <c r="M38" s="58"/>
      <c r="N38" s="58"/>
    </row>
    <row r="39" ht="15"/>
    <row r="40" ht="15.75">
      <c r="L40" s="13"/>
    </row>
    <row r="41" ht="15"/>
    <row r="42" ht="15.75">
      <c r="L42" s="13"/>
    </row>
    <row r="43" ht="15"/>
    <row r="61" ht="16.5">
      <c r="M61" s="5"/>
    </row>
    <row r="62" ht="16.5">
      <c r="M62" s="5"/>
    </row>
    <row r="63" ht="16.5">
      <c r="M63" s="5"/>
    </row>
    <row r="64" ht="16.5">
      <c r="M64" s="5"/>
    </row>
    <row r="65" ht="16.5">
      <c r="M65" s="5"/>
    </row>
    <row r="66" ht="16.5">
      <c r="M66" s="5"/>
    </row>
    <row r="67" ht="16.5">
      <c r="M67" s="5"/>
    </row>
    <row r="68" ht="16.5">
      <c r="M68" s="5"/>
    </row>
    <row r="69" ht="16.5">
      <c r="M69" s="5"/>
    </row>
    <row r="70" ht="16.5">
      <c r="M70" s="5"/>
    </row>
    <row r="86" ht="18.75" customHeight="1"/>
    <row r="92" ht="16.5">
      <c r="F92"/>
    </row>
    <row r="93" spans="6:12" ht="16.5">
      <c r="F93"/>
      <c r="J93" s="4"/>
      <c r="K93" s="4"/>
      <c r="L93" s="9"/>
    </row>
    <row r="94" spans="6:12" ht="16.5">
      <c r="F94"/>
      <c r="J94" s="4"/>
      <c r="K94" s="4"/>
      <c r="L94" s="9"/>
    </row>
    <row r="95" spans="6:11" ht="16.5">
      <c r="F95"/>
      <c r="J95" s="4"/>
      <c r="K95" s="4"/>
    </row>
    <row r="96" ht="16.5">
      <c r="F96"/>
    </row>
    <row r="98" spans="2:5" ht="16.5">
      <c r="B98" s="2"/>
      <c r="C98" s="2"/>
      <c r="D98" s="2"/>
      <c r="E98" s="2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A12T040</cp:lastModifiedBy>
  <cp:lastPrinted>2015-08-04T05:39:38Z</cp:lastPrinted>
  <dcterms:created xsi:type="dcterms:W3CDTF">2000-06-16T06:39:16Z</dcterms:created>
  <dcterms:modified xsi:type="dcterms:W3CDTF">2015-08-04T05:39:45Z</dcterms:modified>
  <cp:category/>
  <cp:version/>
  <cp:contentType/>
  <cp:contentStatus/>
</cp:coreProperties>
</file>