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5360" windowHeight="8265" tabRatio="599" activeTab="0"/>
  </bookViews>
  <sheets>
    <sheet name="災情總表" sheetId="1" r:id="rId1"/>
    <sheet name="新北" sheetId="2" r:id="rId2"/>
    <sheet name="北市" sheetId="3" r:id="rId3"/>
    <sheet name="臺中" sheetId="4" r:id="rId4"/>
    <sheet name="臺南" sheetId="5" r:id="rId5"/>
    <sheet name="高雄" sheetId="6" r:id="rId6"/>
    <sheet name="宜蘭" sheetId="7" r:id="rId7"/>
    <sheet name="桃園" sheetId="8" r:id="rId8"/>
    <sheet name="新竹" sheetId="9" r:id="rId9"/>
    <sheet name="苗栗" sheetId="10" r:id="rId10"/>
    <sheet name="彰化" sheetId="11" r:id="rId11"/>
    <sheet name="南投" sheetId="12" r:id="rId12"/>
    <sheet name="雲林" sheetId="13" r:id="rId13"/>
    <sheet name="嘉義" sheetId="14" r:id="rId14"/>
    <sheet name="屏東" sheetId="15" r:id="rId15"/>
    <sheet name="臺東" sheetId="16" r:id="rId16"/>
    <sheet name="花蓮" sheetId="17" r:id="rId17"/>
    <sheet name="基市" sheetId="18" r:id="rId18"/>
    <sheet name="竹市" sheetId="19" r:id="rId19"/>
    <sheet name="嘉市" sheetId="20" r:id="rId20"/>
  </sheets>
  <definedNames>
    <definedName name="_xlnm.Print_Area" localSheetId="2">'北市'!$A$1:$H$30</definedName>
    <definedName name="_xlnm.Print_Area" localSheetId="18">'竹市'!$A$1:$I$26</definedName>
    <definedName name="_xlnm.Print_Area" localSheetId="0">'災情總表'!$A$1:$J$53</definedName>
    <definedName name="_xlnm.Print_Area" localSheetId="6">'宜蘭'!$A$1:$H$30</definedName>
    <definedName name="_xlnm.Print_Area" localSheetId="16">'花蓮'!$A$1:$H$36</definedName>
    <definedName name="_xlnm.Print_Area" localSheetId="11">'南投'!$A$1:$H$29</definedName>
    <definedName name="_xlnm.Print_Area" localSheetId="14">'屏東'!$A$1:$H$38</definedName>
    <definedName name="_xlnm.Print_Area" localSheetId="9">'苗栗'!$A$1:$H$36</definedName>
    <definedName name="_xlnm.Print_Area" localSheetId="7">'桃園'!$A$1:$H$35</definedName>
    <definedName name="_xlnm.Print_Area" localSheetId="5">'高雄'!$A$1:$H$31</definedName>
    <definedName name="_xlnm.Print_Area" localSheetId="17">'基市'!$A$1:$H$26</definedName>
    <definedName name="_xlnm.Print_Area" localSheetId="12">'雲林'!$A$1:$H$33</definedName>
    <definedName name="_xlnm.Print_Area" localSheetId="1">'新北'!$A$1:$H$34</definedName>
    <definedName name="_xlnm.Print_Area" localSheetId="8">'新竹'!$A$1:$H$36</definedName>
    <definedName name="_xlnm.Print_Area" localSheetId="19">'嘉市'!$A$1:$H$33</definedName>
    <definedName name="_xlnm.Print_Area" localSheetId="13">'嘉義'!$A$1:$H$31</definedName>
    <definedName name="_xlnm.Print_Area" localSheetId="10">'彰化'!$A$1:$H$30</definedName>
    <definedName name="_xlnm.Print_Area" localSheetId="3">'臺中'!$A$1:$H$35</definedName>
    <definedName name="_xlnm.Print_Area" localSheetId="15">'臺東'!$A$1:$H$43</definedName>
    <definedName name="_xlnm.Print_Area" localSheetId="4">'臺南'!$A$1:$H$34</definedName>
  </definedNames>
  <calcPr fullCalcOnLoad="1"/>
</workbook>
</file>

<file path=xl/comments1.xml><?xml version="1.0" encoding="utf-8"?>
<comments xmlns="http://schemas.openxmlformats.org/spreadsheetml/2006/main">
  <authors>
    <author>kai</author>
  </authors>
  <commentList>
    <comment ref="I1" authorId="0">
      <text>
        <r>
          <rPr>
            <b/>
            <sz val="9"/>
            <rFont val="新細明體"/>
            <family val="1"/>
          </rPr>
          <t>kai: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<sst xmlns="http://schemas.openxmlformats.org/spreadsheetml/2006/main" count="914" uniqueCount="165">
  <si>
    <t>年  別  及</t>
  </si>
  <si>
    <t>縣  市  別</t>
  </si>
  <si>
    <t>沖  毀</t>
  </si>
  <si>
    <t>受  損</t>
  </si>
  <si>
    <t>(新臺幣仟元)</t>
  </si>
  <si>
    <t>八十一年</t>
  </si>
  <si>
    <t>八十二年</t>
  </si>
  <si>
    <t>八十三年</t>
  </si>
  <si>
    <t>八十四年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</si>
  <si>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</si>
  <si>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</si>
  <si>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</si>
  <si>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</si>
  <si>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</si>
  <si>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</si>
  <si>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</si>
  <si>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</si>
  <si>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</si>
  <si>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</si>
  <si>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</si>
  <si>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</si>
  <si>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</si>
  <si>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</si>
  <si>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</si>
  <si>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</si>
  <si>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</si>
  <si>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護  岸 (公 尺)</t>
  </si>
  <si>
    <t>-</t>
  </si>
  <si>
    <t>八十五年</t>
  </si>
  <si>
    <t>後龍溪</t>
  </si>
  <si>
    <t>八十六年</t>
  </si>
  <si>
    <t>八十七年</t>
  </si>
  <si>
    <t>北水局小計</t>
  </si>
  <si>
    <t>西勢溪</t>
  </si>
  <si>
    <t>四河局小計</t>
  </si>
  <si>
    <t>濁水溪</t>
  </si>
  <si>
    <t>二河局小計</t>
  </si>
  <si>
    <t>二仁溪</t>
  </si>
  <si>
    <t>基隆河</t>
  </si>
  <si>
    <t>八十四年</t>
  </si>
  <si>
    <t>大安溪</t>
  </si>
  <si>
    <t>中港溪</t>
  </si>
  <si>
    <t>老街溪</t>
  </si>
  <si>
    <t>八十八年</t>
  </si>
  <si>
    <t>八十八年</t>
  </si>
  <si>
    <t>水  系  別</t>
  </si>
  <si>
    <t>中央管河川小計</t>
  </si>
  <si>
    <r>
      <t>縣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管河川小計</t>
    </r>
  </si>
  <si>
    <t>跨省市河川小計</t>
  </si>
  <si>
    <t>北港溪</t>
  </si>
  <si>
    <t>朴子溪</t>
  </si>
  <si>
    <t>卑南溪</t>
  </si>
  <si>
    <t>秀姑巒溪</t>
  </si>
  <si>
    <t>花蓮溪</t>
  </si>
  <si>
    <t>大甲溪</t>
  </si>
  <si>
    <t>烏溪</t>
  </si>
  <si>
    <t>淡水河</t>
  </si>
  <si>
    <t>八掌溪</t>
  </si>
  <si>
    <t>連江縣</t>
  </si>
  <si>
    <t>臺灣省合計</t>
  </si>
  <si>
    <t>鳳山溪</t>
  </si>
  <si>
    <t>鳳山溪</t>
  </si>
  <si>
    <t>溫寮溪</t>
  </si>
  <si>
    <t>大安溪</t>
  </si>
  <si>
    <t>資料來源：經濟部水利署公務統計報表。</t>
  </si>
  <si>
    <t>1,419</t>
  </si>
  <si>
    <r>
      <t>(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)</t>
    </r>
  </si>
  <si>
    <t>堤　　防</t>
  </si>
  <si>
    <t>護　　岸</t>
  </si>
  <si>
    <t>排序</t>
  </si>
  <si>
    <t>堤  防 (公 尺)</t>
  </si>
  <si>
    <t>堤  防</t>
  </si>
  <si>
    <r>
      <t>(</t>
    </r>
    <r>
      <rPr>
        <sz val="12"/>
        <rFont val="標楷體"/>
        <family val="4"/>
      </rPr>
      <t>公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>)</t>
    </r>
  </si>
  <si>
    <t>護  岸 (公 尺)</t>
  </si>
  <si>
    <t>護  岸</t>
  </si>
  <si>
    <t>濁水溪</t>
  </si>
  <si>
    <t>烏溪</t>
  </si>
  <si>
    <t>新虎尾溪</t>
  </si>
  <si>
    <t>高屏溪</t>
  </si>
  <si>
    <t>89年</t>
  </si>
  <si>
    <t>90年</t>
  </si>
  <si>
    <t>91年</t>
  </si>
  <si>
    <t>92年</t>
  </si>
  <si>
    <t>93年</t>
  </si>
  <si>
    <t>94年</t>
  </si>
  <si>
    <t>鹽水溪</t>
  </si>
  <si>
    <t>高屏溪</t>
  </si>
  <si>
    <t>四重溪</t>
  </si>
  <si>
    <t>表7之3、河川防洪設施災情表</t>
  </si>
  <si>
    <t>95年</t>
  </si>
  <si>
    <t>率芒溪</t>
  </si>
  <si>
    <t>96年</t>
  </si>
  <si>
    <t>淡水河</t>
  </si>
  <si>
    <t>南崁溪</t>
  </si>
  <si>
    <t>附註：「搶修及復建經費」係從事抽水站機電及附屬設備之修復經費。</t>
  </si>
  <si>
    <t>淡水河</t>
  </si>
  <si>
    <r>
      <t>附註：「搶修及復建經費」係從事其他構造物</t>
    </r>
    <r>
      <rPr>
        <sz val="12"/>
        <rFont val="標楷體"/>
        <family val="4"/>
      </rPr>
      <t>之修復經費。</t>
    </r>
  </si>
  <si>
    <r>
      <t>縣</t>
    </r>
    <r>
      <rPr>
        <sz val="11.5"/>
        <rFont val="Times New Roman"/>
        <family val="1"/>
      </rPr>
      <t>(</t>
    </r>
    <r>
      <rPr>
        <sz val="11.5"/>
        <rFont val="標楷體"/>
        <family val="4"/>
      </rPr>
      <t>市</t>
    </r>
    <r>
      <rPr>
        <sz val="11.5"/>
        <rFont val="Times New Roman"/>
        <family val="1"/>
      </rPr>
      <t>)</t>
    </r>
    <r>
      <rPr>
        <sz val="11.5"/>
        <rFont val="標楷體"/>
        <family val="4"/>
      </rPr>
      <t>管河川小計</t>
    </r>
  </si>
  <si>
    <t>西湖溪</t>
  </si>
  <si>
    <t>(新臺幣仟元)註</t>
  </si>
  <si>
    <t>97年</t>
  </si>
  <si>
    <t xml:space="preserve">  </t>
  </si>
  <si>
    <t>註</t>
  </si>
  <si>
    <t>98年</t>
  </si>
  <si>
    <t>知本溪</t>
  </si>
  <si>
    <t>枋山溪</t>
  </si>
  <si>
    <t>其他河川小計</t>
  </si>
  <si>
    <t>朝庸溪</t>
  </si>
  <si>
    <t>大武溪</t>
  </si>
  <si>
    <t>利嘉溪</t>
  </si>
  <si>
    <t>安朔溪</t>
  </si>
  <si>
    <t>99年</t>
  </si>
  <si>
    <t>100年</t>
  </si>
  <si>
    <t>新北市</t>
  </si>
  <si>
    <t>臺北市</t>
  </si>
  <si>
    <t>高雄市</t>
  </si>
  <si>
    <t>金門縣</t>
  </si>
  <si>
    <t>八掌溪</t>
  </si>
  <si>
    <t>八掌溪</t>
  </si>
  <si>
    <t>急水溪</t>
  </si>
  <si>
    <t>北港溪</t>
  </si>
  <si>
    <t>表12之6、臺北巿河川防洪設施災情表</t>
  </si>
  <si>
    <t>表13之7、臺中市河川防洪設施災情表</t>
  </si>
  <si>
    <t>表15之8、高雄市河川防洪設施災情表</t>
  </si>
  <si>
    <t>表16之7、宜蘭縣河川防洪設施災情表</t>
  </si>
  <si>
    <t>表17之8、桃園縣河川防洪設施災情表</t>
  </si>
  <si>
    <t>表18之7、新竹縣河川防洪設施災情表</t>
  </si>
  <si>
    <t>表19之6、苗栗縣河川防洪設施災情表</t>
  </si>
  <si>
    <t>表20之5、彰化縣河川防洪設施災情表</t>
  </si>
  <si>
    <t>表21之7、南投縣河川防洪設施災情表</t>
  </si>
  <si>
    <t>表23之7、嘉義縣河川防洪設施災情表</t>
  </si>
  <si>
    <t>表25之5、臺東縣河川防洪設施災情表</t>
  </si>
  <si>
    <t>表26之5、花蓮縣河川防洪設施災情表</t>
  </si>
  <si>
    <r>
      <t>表11之8、新北市河川防洪設施災情表</t>
    </r>
  </si>
  <si>
    <r>
      <t>表</t>
    </r>
    <r>
      <rPr>
        <sz val="20"/>
        <rFont val="Times New Roman"/>
        <family val="1"/>
      </rPr>
      <t>29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、新竹巿河川防洪設施災情表</t>
    </r>
  </si>
  <si>
    <t>表14之8、臺南市河川防洪設施災情表</t>
  </si>
  <si>
    <t>101年</t>
  </si>
  <si>
    <t>新屋溪</t>
  </si>
  <si>
    <t>頭前溪</t>
  </si>
  <si>
    <t>港口溪</t>
  </si>
  <si>
    <t>保力溪</t>
  </si>
  <si>
    <t>基隆巿河川防洪設施災情表</t>
  </si>
  <si>
    <t>表22之5、雲林縣河川防洪設施災情表</t>
  </si>
  <si>
    <t>表30之6、嘉義巿河川防洪設施災情表</t>
  </si>
  <si>
    <t>註</t>
  </si>
  <si>
    <t>102年</t>
  </si>
  <si>
    <t>員潭溪</t>
  </si>
  <si>
    <t>102年</t>
  </si>
  <si>
    <t xml:space="preserve"> </t>
  </si>
  <si>
    <t>102年</t>
  </si>
  <si>
    <t>新豐溪</t>
  </si>
  <si>
    <t>102年</t>
  </si>
  <si>
    <t>林邊溪</t>
  </si>
  <si>
    <t>利嘉溪</t>
  </si>
  <si>
    <t>太平溪</t>
  </si>
  <si>
    <t>三富溪</t>
  </si>
  <si>
    <t xml:space="preserve"> </t>
  </si>
  <si>
    <t xml:space="preserve"> </t>
  </si>
  <si>
    <t>說明：99(含)年以前為縣市合併資料。</t>
  </si>
  <si>
    <t>預估經費</t>
  </si>
  <si>
    <t>97年</t>
  </si>
  <si>
    <t>97年</t>
  </si>
  <si>
    <t>附註：「預估經費」係從事其他構造物搶修及復建之經費。</t>
  </si>
  <si>
    <t>附　　註：「預估經費」係從事其他構造物搶修及復建之經費。</t>
  </si>
  <si>
    <t>表24之9、屏東縣河川防洪設施災情表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</si>
</sst>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%"/>
    <numFmt numFmtId="186" formatCode="_(* #,##0.0_);_(* \(#,##0.0\);_(* &quot;-&quot;_);_(@_)"/>
    <numFmt numFmtId="187" formatCode="_(* #,##0.00_);_(* \(#,##0.00\);_(* &quot;-&quot;_);_(@_)"/>
    <numFmt numFmtId="188" formatCode="0_ "/>
    <numFmt numFmtId="189" formatCode="0.E+00"/>
    <numFmt numFmtId="190" formatCode="[&lt;=99999999]####\-####;\(0#\)\ ####\-####"/>
    <numFmt numFmtId="191" formatCode="[&lt;=9999999]###\-####;\(0#\)\ ###\-####"/>
    <numFmt numFmtId="192" formatCode="0000000\-0"/>
    <numFmt numFmtId="193" formatCode="#,##0_ "/>
    <numFmt numFmtId="194" formatCode="#,##0_);[Red]\(#,##0\)"/>
    <numFmt numFmtId="195" formatCode="0_);[Red]\(0\)"/>
    <numFmt numFmtId="196" formatCode="#,##0.00_);[Red]\(#,##0.00\)"/>
    <numFmt numFmtId="197" formatCode="0.0000%"/>
    <numFmt numFmtId="198" formatCode="0.000_ "/>
    <numFmt numFmtId="199" formatCode="0.00_);[Red]\(0.00\)"/>
    <numFmt numFmtId="200" formatCode="#,##0;[Red]#,##0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全真楷書"/>
      <family val="3"/>
    </font>
    <font>
      <sz val="10"/>
      <name val="全真楷書"/>
      <family val="3"/>
    </font>
    <font>
      <sz val="9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20"/>
      <name val="標楷體"/>
      <family val="4"/>
    </font>
    <font>
      <u val="single"/>
      <sz val="9.35"/>
      <color indexed="12"/>
      <name val="Times New Roman"/>
      <family val="1"/>
    </font>
    <font>
      <u val="single"/>
      <sz val="9.35"/>
      <color indexed="36"/>
      <name val="Times New Roman"/>
      <family val="1"/>
    </font>
    <font>
      <sz val="20"/>
      <name val="Times New Roman"/>
      <family val="1"/>
    </font>
    <font>
      <sz val="9"/>
      <name val="細明體"/>
      <family val="3"/>
    </font>
    <font>
      <b/>
      <sz val="9"/>
      <name val="新細明體"/>
      <family val="1"/>
    </font>
    <font>
      <sz val="11.5"/>
      <name val="標楷體"/>
      <family val="4"/>
    </font>
    <font>
      <sz val="11.5"/>
      <name val="Times New Roman"/>
      <family val="1"/>
    </font>
    <font>
      <sz val="12"/>
      <name val="細明體"/>
      <family val="3"/>
    </font>
    <font>
      <b/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8" fillId="2" borderId="1" xfId="0" applyFont="1" applyFill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9" fillId="0" borderId="2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top"/>
    </xf>
    <xf numFmtId="0" fontId="8" fillId="0" borderId="2" xfId="0" applyFont="1" applyBorder="1" applyAlignment="1">
      <alignment horizontal="centerContinuous" vertical="top"/>
    </xf>
    <xf numFmtId="0" fontId="8" fillId="0" borderId="0" xfId="0" applyFont="1" applyAlignment="1">
      <alignment vertical="top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181" fontId="9" fillId="0" borderId="0" xfId="0" applyNumberFormat="1" applyFont="1" applyAlignment="1">
      <alignment horizontal="centerContinuous" vertical="center"/>
    </xf>
    <xf numFmtId="181" fontId="8" fillId="0" borderId="0" xfId="0" applyNumberFormat="1" applyFont="1" applyAlignment="1">
      <alignment horizontal="centerContinuous" vertical="center"/>
    </xf>
    <xf numFmtId="181" fontId="8" fillId="0" borderId="0" xfId="0" applyNumberFormat="1" applyFont="1" applyAlignment="1">
      <alignment vertical="center"/>
    </xf>
    <xf numFmtId="181" fontId="8" fillId="0" borderId="5" xfId="0" applyNumberFormat="1" applyFont="1" applyBorder="1" applyAlignment="1">
      <alignment horizontal="centerContinuous" vertical="center"/>
    </xf>
    <xf numFmtId="181" fontId="8" fillId="0" borderId="6" xfId="0" applyNumberFormat="1" applyFont="1" applyBorder="1" applyAlignment="1">
      <alignment horizontal="centerContinuous" vertical="center"/>
    </xf>
    <xf numFmtId="181" fontId="8" fillId="0" borderId="7" xfId="0" applyNumberFormat="1" applyFont="1" applyBorder="1" applyAlignment="1">
      <alignment horizontal="centerContinuous" vertical="center"/>
    </xf>
    <xf numFmtId="181" fontId="8" fillId="0" borderId="2" xfId="0" applyNumberFormat="1" applyFont="1" applyBorder="1" applyAlignment="1">
      <alignment horizontal="distributed" vertical="distributed"/>
    </xf>
    <xf numFmtId="181" fontId="8" fillId="0" borderId="0" xfId="0" applyNumberFormat="1" applyFont="1" applyAlignment="1">
      <alignment/>
    </xf>
    <xf numFmtId="0" fontId="8" fillId="0" borderId="0" xfId="0" applyFont="1" applyBorder="1" applyAlignment="1">
      <alignment horizontal="distributed" vertical="center"/>
    </xf>
    <xf numFmtId="181" fontId="8" fillId="0" borderId="8" xfId="0" applyNumberFormat="1" applyFont="1" applyBorder="1" applyAlignment="1">
      <alignment horizontal="right"/>
    </xf>
    <xf numFmtId="181" fontId="8" fillId="0" borderId="9" xfId="0" applyNumberFormat="1" applyFont="1" applyBorder="1" applyAlignment="1">
      <alignment horizontal="right"/>
    </xf>
    <xf numFmtId="181" fontId="8" fillId="0" borderId="8" xfId="16" applyNumberFormat="1" applyFont="1" applyBorder="1" applyAlignment="1">
      <alignment horizontal="right"/>
    </xf>
    <xf numFmtId="181" fontId="8" fillId="0" borderId="1" xfId="0" applyNumberFormat="1" applyFont="1" applyBorder="1" applyAlignment="1">
      <alignment horizontal="centerContinuous"/>
    </xf>
    <xf numFmtId="181" fontId="8" fillId="0" borderId="0" xfId="0" applyNumberFormat="1" applyFont="1" applyAlignment="1">
      <alignment horizontal="centerContinuous"/>
    </xf>
    <xf numFmtId="181" fontId="8" fillId="0" borderId="8" xfId="0" applyNumberFormat="1" applyFont="1" applyBorder="1" applyAlignment="1">
      <alignment/>
    </xf>
    <xf numFmtId="181" fontId="8" fillId="0" borderId="1" xfId="0" applyNumberFormat="1" applyFont="1" applyBorder="1" applyAlignment="1">
      <alignment horizontal="center"/>
    </xf>
    <xf numFmtId="181" fontId="8" fillId="0" borderId="8" xfId="0" applyNumberFormat="1" applyFont="1" applyBorder="1" applyAlignment="1">
      <alignment horizontal="center"/>
    </xf>
    <xf numFmtId="181" fontId="8" fillId="0" borderId="1" xfId="0" applyNumberFormat="1" applyFont="1" applyBorder="1" applyAlignment="1">
      <alignment/>
    </xf>
    <xf numFmtId="0" fontId="8" fillId="0" borderId="2" xfId="0" applyFont="1" applyBorder="1" applyAlignment="1">
      <alignment horizontal="distributed" vertical="center"/>
    </xf>
    <xf numFmtId="181" fontId="8" fillId="0" borderId="10" xfId="0" applyNumberFormat="1" applyFont="1" applyBorder="1" applyAlignment="1">
      <alignment horizontal="center"/>
    </xf>
    <xf numFmtId="0" fontId="8" fillId="0" borderId="4" xfId="0" applyFont="1" applyBorder="1" applyAlignment="1">
      <alignment horizontal="distributed" vertical="center"/>
    </xf>
    <xf numFmtId="181" fontId="8" fillId="0" borderId="0" xfId="0" applyNumberFormat="1" applyFont="1" applyBorder="1" applyAlignment="1">
      <alignment horizontal="centerContinuous"/>
    </xf>
    <xf numFmtId="181" fontId="8" fillId="0" borderId="0" xfId="0" applyNumberFormat="1" applyFont="1" applyBorder="1" applyAlignment="1">
      <alignment/>
    </xf>
    <xf numFmtId="181" fontId="8" fillId="0" borderId="0" xfId="16" applyNumberFormat="1" applyFont="1" applyBorder="1" applyAlignment="1">
      <alignment horizontal="right"/>
    </xf>
    <xf numFmtId="181" fontId="8" fillId="0" borderId="0" xfId="0" applyNumberFormat="1" applyFont="1" applyBorder="1" applyAlignment="1">
      <alignment horizontal="right"/>
    </xf>
    <xf numFmtId="181" fontId="8" fillId="0" borderId="0" xfId="0" applyNumberFormat="1" applyFont="1" applyBorder="1" applyAlignment="1">
      <alignment horizontal="center" vertical="center"/>
    </xf>
    <xf numFmtId="181" fontId="8" fillId="0" borderId="9" xfId="16" applyNumberFormat="1" applyFont="1" applyBorder="1" applyAlignment="1">
      <alignment horizontal="right"/>
    </xf>
    <xf numFmtId="181" fontId="8" fillId="0" borderId="10" xfId="0" applyNumberFormat="1" applyFont="1" applyBorder="1" applyAlignment="1">
      <alignment/>
    </xf>
    <xf numFmtId="0" fontId="8" fillId="0" borderId="4" xfId="0" applyFont="1" applyBorder="1" applyAlignment="1">
      <alignment horizontal="distributed" vertical="top"/>
    </xf>
    <xf numFmtId="181" fontId="8" fillId="0" borderId="2" xfId="16" applyNumberFormat="1" applyFont="1" applyBorder="1" applyAlignment="1">
      <alignment horizontal="right"/>
    </xf>
    <xf numFmtId="0" fontId="8" fillId="0" borderId="0" xfId="0" applyFont="1" applyBorder="1" applyAlignment="1" applyProtection="1">
      <alignment horizontal="distributed" vertical="center"/>
      <protection/>
    </xf>
    <xf numFmtId="181" fontId="8" fillId="0" borderId="0" xfId="0" applyNumberFormat="1" applyFont="1" applyBorder="1" applyAlignment="1">
      <alignment vertical="center"/>
    </xf>
    <xf numFmtId="181" fontId="8" fillId="0" borderId="8" xfId="0" applyNumberFormat="1" applyFont="1" applyBorder="1" applyAlignment="1">
      <alignment/>
    </xf>
    <xf numFmtId="1" fontId="8" fillId="0" borderId="4" xfId="0" applyNumberFormat="1" applyFont="1" applyBorder="1" applyAlignment="1">
      <alignment horizontal="distributed" vertical="center"/>
    </xf>
    <xf numFmtId="181" fontId="8" fillId="0" borderId="2" xfId="0" applyNumberFormat="1" applyFont="1" applyBorder="1" applyAlignment="1">
      <alignment/>
    </xf>
    <xf numFmtId="181" fontId="8" fillId="0" borderId="8" xfId="16" applyNumberFormat="1" applyFont="1" applyBorder="1" applyAlignment="1">
      <alignment horizontal="left" vertical="center"/>
    </xf>
    <xf numFmtId="181" fontId="8" fillId="0" borderId="0" xfId="0" applyNumberFormat="1" applyFont="1" applyBorder="1" applyAlignment="1">
      <alignment horizontal="centerContinuous" vertical="top"/>
    </xf>
    <xf numFmtId="181" fontId="8" fillId="0" borderId="10" xfId="0" applyNumberFormat="1" applyFont="1" applyBorder="1" applyAlignment="1">
      <alignment horizontal="right"/>
    </xf>
    <xf numFmtId="181" fontId="8" fillId="0" borderId="0" xfId="0" applyNumberFormat="1" applyFont="1" applyBorder="1" applyAlignment="1">
      <alignment horizontal="centerContinuous" vertical="center"/>
    </xf>
    <xf numFmtId="181" fontId="8" fillId="0" borderId="2" xfId="0" applyNumberFormat="1" applyFont="1" applyBorder="1" applyAlignment="1">
      <alignment horizontal="center"/>
    </xf>
    <xf numFmtId="181" fontId="8" fillId="0" borderId="0" xfId="0" applyNumberFormat="1" applyFont="1" applyBorder="1" applyAlignment="1">
      <alignment horizontal="center"/>
    </xf>
    <xf numFmtId="181" fontId="8" fillId="0" borderId="10" xfId="0" applyNumberFormat="1" applyFont="1" applyBorder="1" applyAlignment="1">
      <alignment/>
    </xf>
    <xf numFmtId="0" fontId="8" fillId="0" borderId="1" xfId="0" applyFont="1" applyBorder="1" applyAlignment="1">
      <alignment horizontal="distributed"/>
    </xf>
    <xf numFmtId="181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/>
    </xf>
    <xf numFmtId="181" fontId="8" fillId="0" borderId="1" xfId="0" applyNumberFormat="1" applyFont="1" applyBorder="1" applyAlignment="1">
      <alignment/>
    </xf>
    <xf numFmtId="181" fontId="8" fillId="0" borderId="1" xfId="0" applyNumberFormat="1" applyFont="1" applyFill="1" applyBorder="1" applyAlignment="1">
      <alignment horizontal="center"/>
    </xf>
    <xf numFmtId="0" fontId="8" fillId="0" borderId="4" xfId="0" applyFont="1" applyBorder="1" applyAlignment="1" applyProtection="1">
      <alignment horizontal="distributed"/>
      <protection/>
    </xf>
    <xf numFmtId="49" fontId="8" fillId="0" borderId="1" xfId="0" applyNumberFormat="1" applyFont="1" applyFill="1" applyBorder="1" applyAlignment="1">
      <alignment horizontal="distributed"/>
    </xf>
    <xf numFmtId="1" fontId="8" fillId="0" borderId="4" xfId="0" applyNumberFormat="1" applyFont="1" applyBorder="1" applyAlignment="1">
      <alignment horizontal="distributed"/>
    </xf>
    <xf numFmtId="0" fontId="8" fillId="0" borderId="0" xfId="0" applyFont="1" applyFill="1" applyBorder="1" applyAlignment="1">
      <alignment horizontal="distributed" vertical="center"/>
    </xf>
    <xf numFmtId="0" fontId="8" fillId="0" borderId="11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" vertical="center"/>
    </xf>
    <xf numFmtId="3" fontId="8" fillId="0" borderId="8" xfId="0" applyNumberFormat="1" applyFont="1" applyBorder="1" applyAlignment="1">
      <alignment/>
    </xf>
    <xf numFmtId="181" fontId="8" fillId="0" borderId="8" xfId="16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1" fontId="8" fillId="0" borderId="1" xfId="0" applyNumberFormat="1" applyFont="1" applyBorder="1" applyAlignment="1">
      <alignment horizontal="distributed"/>
    </xf>
    <xf numFmtId="181" fontId="8" fillId="0" borderId="0" xfId="0" applyNumberFormat="1" applyFont="1" applyAlignment="1">
      <alignment/>
    </xf>
    <xf numFmtId="0" fontId="8" fillId="0" borderId="1" xfId="0" applyFont="1" applyBorder="1" applyAlignment="1" applyProtection="1">
      <alignment horizontal="distributed"/>
      <protection/>
    </xf>
    <xf numFmtId="181" fontId="8" fillId="0" borderId="2" xfId="0" applyNumberFormat="1" applyFont="1" applyBorder="1" applyAlignment="1">
      <alignment/>
    </xf>
    <xf numFmtId="190" fontId="8" fillId="0" borderId="0" xfId="0" applyNumberFormat="1" applyFont="1" applyBorder="1" applyAlignment="1">
      <alignment horizontal="centerContinuous"/>
    </xf>
    <xf numFmtId="190" fontId="8" fillId="0" borderId="8" xfId="16" applyNumberFormat="1" applyFont="1" applyBorder="1" applyAlignment="1">
      <alignment horizontal="centerContinuous"/>
    </xf>
    <xf numFmtId="190" fontId="8" fillId="0" borderId="8" xfId="0" applyNumberFormat="1" applyFont="1" applyBorder="1" applyAlignment="1">
      <alignment horizontal="centerContinuous"/>
    </xf>
    <xf numFmtId="190" fontId="8" fillId="0" borderId="9" xfId="0" applyNumberFormat="1" applyFont="1" applyBorder="1" applyAlignment="1">
      <alignment horizontal="centerContinuous"/>
    </xf>
    <xf numFmtId="190" fontId="8" fillId="0" borderId="10" xfId="0" applyNumberFormat="1" applyFont="1" applyBorder="1" applyAlignment="1">
      <alignment horizontal="centerContinuous"/>
    </xf>
    <xf numFmtId="190" fontId="8" fillId="0" borderId="13" xfId="0" applyNumberFormat="1" applyFont="1" applyBorder="1" applyAlignment="1">
      <alignment horizontal="centerContinuous"/>
    </xf>
    <xf numFmtId="49" fontId="8" fillId="0" borderId="0" xfId="0" applyNumberFormat="1" applyFont="1" applyBorder="1" applyAlignment="1">
      <alignment horizontal="centerContinuous"/>
    </xf>
    <xf numFmtId="190" fontId="8" fillId="0" borderId="1" xfId="0" applyNumberFormat="1" applyFont="1" applyBorder="1" applyAlignment="1">
      <alignment horizontal="centerContinuous"/>
    </xf>
    <xf numFmtId="49" fontId="8" fillId="0" borderId="9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 vertical="center"/>
    </xf>
    <xf numFmtId="0" fontId="8" fillId="0" borderId="5" xfId="0" applyFont="1" applyBorder="1" applyAlignment="1">
      <alignment horizontal="centerContinuous"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 horizontal="distributed" vertical="center"/>
    </xf>
    <xf numFmtId="0" fontId="8" fillId="0" borderId="7" xfId="0" applyFont="1" applyBorder="1" applyAlignment="1">
      <alignment horizontal="centerContinuous"/>
    </xf>
    <xf numFmtId="3" fontId="8" fillId="0" borderId="9" xfId="0" applyNumberFormat="1" applyFont="1" applyBorder="1" applyAlignment="1">
      <alignment/>
    </xf>
    <xf numFmtId="0" fontId="8" fillId="0" borderId="9" xfId="0" applyFont="1" applyBorder="1" applyAlignment="1">
      <alignment/>
    </xf>
    <xf numFmtId="181" fontId="8" fillId="0" borderId="9" xfId="0" applyNumberFormat="1" applyFont="1" applyBorder="1" applyAlignment="1">
      <alignment horizontal="centerContinuous"/>
    </xf>
    <xf numFmtId="181" fontId="8" fillId="0" borderId="13" xfId="16" applyFont="1" applyBorder="1" applyAlignment="1">
      <alignment horizontal="right"/>
    </xf>
    <xf numFmtId="181" fontId="8" fillId="0" borderId="13" xfId="16" applyFont="1" applyBorder="1" applyAlignment="1">
      <alignment horizontal="centerContinuous"/>
    </xf>
    <xf numFmtId="181" fontId="8" fillId="0" borderId="9" xfId="16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/>
    </xf>
    <xf numFmtId="0" fontId="0" fillId="0" borderId="4" xfId="0" applyBorder="1" applyAlignment="1">
      <alignment horizontal="center" vertical="center"/>
    </xf>
    <xf numFmtId="181" fontId="8" fillId="0" borderId="5" xfId="0" applyNumberFormat="1" applyFont="1" applyBorder="1" applyAlignment="1">
      <alignment horizontal="center" vertical="center"/>
    </xf>
    <xf numFmtId="181" fontId="8" fillId="0" borderId="14" xfId="0" applyNumberFormat="1" applyFont="1" applyBorder="1" applyAlignment="1">
      <alignment horizontal="centerContinuous" vertical="center"/>
    </xf>
    <xf numFmtId="0" fontId="0" fillId="0" borderId="13" xfId="0" applyBorder="1" applyAlignment="1">
      <alignment horizontal="center" vertical="center"/>
    </xf>
    <xf numFmtId="181" fontId="8" fillId="0" borderId="13" xfId="16" applyNumberFormat="1" applyFont="1" applyBorder="1" applyAlignment="1">
      <alignment horizontal="right"/>
    </xf>
    <xf numFmtId="181" fontId="8" fillId="0" borderId="9" xfId="0" applyNumberFormat="1" applyFont="1" applyBorder="1" applyAlignment="1">
      <alignment horizontal="center"/>
    </xf>
    <xf numFmtId="181" fontId="8" fillId="0" borderId="9" xfId="0" applyNumberFormat="1" applyFont="1" applyBorder="1" applyAlignment="1">
      <alignment/>
    </xf>
    <xf numFmtId="181" fontId="8" fillId="0" borderId="9" xfId="0" applyNumberFormat="1" applyFont="1" applyBorder="1" applyAlignment="1">
      <alignment/>
    </xf>
    <xf numFmtId="0" fontId="8" fillId="0" borderId="4" xfId="0" applyFont="1" applyBorder="1" applyAlignment="1" applyProtection="1">
      <alignment horizontal="distributed" vertical="center"/>
      <protection/>
    </xf>
    <xf numFmtId="0" fontId="8" fillId="0" borderId="9" xfId="0" applyFont="1" applyBorder="1" applyAlignment="1" applyProtection="1">
      <alignment horizontal="distributed"/>
      <protection/>
    </xf>
    <xf numFmtId="194" fontId="8" fillId="0" borderId="9" xfId="16" applyNumberFormat="1" applyFont="1" applyBorder="1" applyAlignment="1">
      <alignment horizontal="centerContinuous"/>
    </xf>
    <xf numFmtId="194" fontId="8" fillId="0" borderId="8" xfId="16" applyNumberFormat="1" applyFont="1" applyBorder="1" applyAlignment="1">
      <alignment horizontal="centerContinuous"/>
    </xf>
    <xf numFmtId="194" fontId="8" fillId="0" borderId="8" xfId="0" applyNumberFormat="1" applyFont="1" applyBorder="1" applyAlignment="1">
      <alignment horizontal="centerContinuous"/>
    </xf>
    <xf numFmtId="194" fontId="8" fillId="0" borderId="0" xfId="16" applyNumberFormat="1" applyFont="1" applyBorder="1" applyAlignment="1">
      <alignment horizontal="centerContinuous"/>
    </xf>
    <xf numFmtId="194" fontId="8" fillId="0" borderId="2" xfId="0" applyNumberFormat="1" applyFont="1" applyBorder="1" applyAlignment="1">
      <alignment horizontal="centerContinuous"/>
    </xf>
    <xf numFmtId="194" fontId="8" fillId="0" borderId="10" xfId="0" applyNumberFormat="1" applyFont="1" applyBorder="1" applyAlignment="1">
      <alignment horizontal="centerContinuous"/>
    </xf>
    <xf numFmtId="194" fontId="8" fillId="0" borderId="0" xfId="0" applyNumberFormat="1" applyFont="1" applyBorder="1" applyAlignment="1">
      <alignment horizontal="centerContinuous"/>
    </xf>
    <xf numFmtId="0" fontId="8" fillId="0" borderId="1" xfId="0" applyFont="1" applyBorder="1" applyAlignment="1">
      <alignment horizontal="distributed" vertical="top"/>
    </xf>
    <xf numFmtId="0" fontId="8" fillId="0" borderId="9" xfId="0" applyFont="1" applyBorder="1" applyAlignment="1">
      <alignment horizontal="distributed" vertical="top"/>
    </xf>
    <xf numFmtId="194" fontId="8" fillId="0" borderId="1" xfId="0" applyNumberFormat="1" applyFont="1" applyBorder="1" applyAlignment="1">
      <alignment horizontal="centerContinuous"/>
    </xf>
    <xf numFmtId="1" fontId="8" fillId="0" borderId="13" xfId="0" applyNumberFormat="1" applyFont="1" applyBorder="1" applyAlignment="1">
      <alignment horizontal="distributed" vertical="center"/>
    </xf>
    <xf numFmtId="194" fontId="8" fillId="0" borderId="1" xfId="16" applyNumberFormat="1" applyFont="1" applyBorder="1" applyAlignment="1">
      <alignment horizontal="centerContinuous"/>
    </xf>
    <xf numFmtId="194" fontId="8" fillId="0" borderId="8" xfId="16" applyNumberFormat="1" applyFont="1" applyBorder="1" applyAlignment="1">
      <alignment horizontal="right"/>
    </xf>
    <xf numFmtId="194" fontId="8" fillId="0" borderId="0" xfId="16" applyNumberFormat="1" applyFont="1" applyBorder="1" applyAlignment="1">
      <alignment horizontal="right"/>
    </xf>
    <xf numFmtId="194" fontId="8" fillId="0" borderId="4" xfId="0" applyNumberFormat="1" applyFont="1" applyBorder="1" applyAlignment="1">
      <alignment horizontal="centerContinuous"/>
    </xf>
    <xf numFmtId="194" fontId="0" fillId="0" borderId="8" xfId="0" applyNumberFormat="1" applyBorder="1" applyAlignment="1">
      <alignment horizontal="centerContinuous"/>
    </xf>
    <xf numFmtId="181" fontId="8" fillId="0" borderId="1" xfId="16" applyNumberFormat="1" applyFont="1" applyBorder="1" applyAlignment="1">
      <alignment horizontal="right"/>
    </xf>
    <xf numFmtId="181" fontId="8" fillId="0" borderId="1" xfId="0" applyNumberFormat="1" applyFont="1" applyBorder="1" applyAlignment="1">
      <alignment horizontal="right"/>
    </xf>
    <xf numFmtId="194" fontId="8" fillId="0" borderId="1" xfId="16" applyNumberFormat="1" applyFont="1" applyBorder="1" applyAlignment="1">
      <alignment horizontal="right"/>
    </xf>
    <xf numFmtId="194" fontId="8" fillId="0" borderId="8" xfId="0" applyNumberFormat="1" applyFont="1" applyBorder="1" applyAlignment="1">
      <alignment horizontal="right"/>
    </xf>
    <xf numFmtId="194" fontId="8" fillId="0" borderId="1" xfId="0" applyNumberFormat="1" applyFont="1" applyBorder="1" applyAlignment="1">
      <alignment horizontal="right"/>
    </xf>
    <xf numFmtId="194" fontId="0" fillId="0" borderId="4" xfId="0" applyNumberFormat="1" applyBorder="1" applyAlignment="1">
      <alignment horizontal="centerContinuous"/>
    </xf>
    <xf numFmtId="181" fontId="8" fillId="0" borderId="10" xfId="0" applyNumberFormat="1" applyFont="1" applyBorder="1" applyAlignment="1">
      <alignment horizontal="centerContinuous"/>
    </xf>
    <xf numFmtId="194" fontId="8" fillId="0" borderId="0" xfId="0" applyNumberFormat="1" applyFont="1" applyBorder="1" applyAlignment="1">
      <alignment horizontal="right"/>
    </xf>
    <xf numFmtId="194" fontId="0" fillId="0" borderId="10" xfId="0" applyNumberFormat="1" applyBorder="1" applyAlignment="1">
      <alignment horizontal="centerContinuous"/>
    </xf>
    <xf numFmtId="190" fontId="8" fillId="0" borderId="4" xfId="0" applyNumberFormat="1" applyFont="1" applyBorder="1" applyAlignment="1">
      <alignment horizontal="centerContinuous"/>
    </xf>
    <xf numFmtId="194" fontId="8" fillId="0" borderId="0" xfId="0" applyNumberFormat="1" applyFont="1" applyBorder="1" applyAlignment="1">
      <alignment horizontal="center"/>
    </xf>
    <xf numFmtId="194" fontId="8" fillId="0" borderId="1" xfId="0" applyNumberFormat="1" applyFont="1" applyBorder="1" applyAlignment="1">
      <alignment/>
    </xf>
    <xf numFmtId="194" fontId="8" fillId="0" borderId="1" xfId="0" applyNumberFormat="1" applyFont="1" applyBorder="1" applyAlignment="1">
      <alignment horizontal="center"/>
    </xf>
    <xf numFmtId="190" fontId="8" fillId="0" borderId="1" xfId="16" applyNumberFormat="1" applyFont="1" applyBorder="1" applyAlignment="1">
      <alignment horizontal="centerContinuous"/>
    </xf>
    <xf numFmtId="190" fontId="8" fillId="0" borderId="8" xfId="16" applyNumberFormat="1" applyFont="1" applyBorder="1" applyAlignment="1" applyProtection="1">
      <alignment horizontal="centerContinuous" vertical="center"/>
      <protection/>
    </xf>
    <xf numFmtId="190" fontId="8" fillId="0" borderId="1" xfId="16" applyNumberFormat="1" applyFont="1" applyBorder="1" applyAlignment="1" applyProtection="1">
      <alignment horizontal="centerContinuous" vertical="center"/>
      <protection/>
    </xf>
    <xf numFmtId="193" fontId="8" fillId="0" borderId="0" xfId="0" applyNumberFormat="1" applyFont="1" applyBorder="1" applyAlignment="1">
      <alignment horizontal="centerContinuous"/>
    </xf>
    <xf numFmtId="193" fontId="8" fillId="0" borderId="1" xfId="0" applyNumberFormat="1" applyFont="1" applyBorder="1" applyAlignment="1">
      <alignment horizontal="centerContinuous"/>
    </xf>
    <xf numFmtId="193" fontId="8" fillId="0" borderId="1" xfId="16" applyNumberFormat="1" applyFont="1" applyBorder="1" applyAlignment="1">
      <alignment horizontal="centerContinuous"/>
    </xf>
    <xf numFmtId="181" fontId="8" fillId="0" borderId="0" xfId="16" applyFont="1" applyBorder="1" applyAlignment="1">
      <alignment horizontal="right"/>
    </xf>
    <xf numFmtId="181" fontId="8" fillId="0" borderId="0" xfId="16" applyFont="1" applyBorder="1" applyAlignment="1">
      <alignment horizontal="centerContinuous"/>
    </xf>
    <xf numFmtId="0" fontId="8" fillId="0" borderId="0" xfId="0" applyFont="1" applyFill="1" applyBorder="1" applyAlignment="1">
      <alignment/>
    </xf>
    <xf numFmtId="194" fontId="8" fillId="0" borderId="10" xfId="16" applyNumberFormat="1" applyFont="1" applyBorder="1" applyAlignment="1">
      <alignment horizontal="right"/>
    </xf>
    <xf numFmtId="0" fontId="8" fillId="0" borderId="0" xfId="0" applyFont="1" applyBorder="1" applyAlignment="1" applyProtection="1">
      <alignment horizontal="distributed"/>
      <protection/>
    </xf>
    <xf numFmtId="194" fontId="8" fillId="0" borderId="8" xfId="16" applyNumberFormat="1" applyFont="1" applyBorder="1" applyAlignment="1" applyProtection="1">
      <alignment horizontal="centerContinuous"/>
      <protection/>
    </xf>
    <xf numFmtId="194" fontId="8" fillId="0" borderId="1" xfId="16" applyNumberFormat="1" applyFont="1" applyBorder="1" applyAlignment="1" applyProtection="1">
      <alignment horizontal="centerContinuous"/>
      <protection/>
    </xf>
    <xf numFmtId="190" fontId="8" fillId="0" borderId="9" xfId="16" applyNumberFormat="1" applyFont="1" applyBorder="1" applyAlignment="1" applyProtection="1">
      <alignment horizontal="centerContinuous"/>
      <protection/>
    </xf>
    <xf numFmtId="181" fontId="8" fillId="0" borderId="8" xfId="16" applyNumberFormat="1" applyFont="1" applyBorder="1" applyAlignment="1">
      <alignment horizontal="left"/>
    </xf>
    <xf numFmtId="181" fontId="8" fillId="0" borderId="8" xfId="16" applyNumberFormat="1" applyFont="1" applyBorder="1" applyAlignment="1" applyProtection="1">
      <alignment/>
      <protection/>
    </xf>
    <xf numFmtId="194" fontId="8" fillId="0" borderId="10" xfId="16" applyNumberFormat="1" applyFont="1" applyBorder="1" applyAlignment="1" applyProtection="1">
      <alignment horizontal="centerContinuous"/>
      <protection/>
    </xf>
    <xf numFmtId="194" fontId="8" fillId="0" borderId="4" xfId="16" applyNumberFormat="1" applyFont="1" applyBorder="1" applyAlignment="1" applyProtection="1">
      <alignment horizontal="centerContinuous"/>
      <protection/>
    </xf>
    <xf numFmtId="181" fontId="8" fillId="0" borderId="10" xfId="16" applyNumberFormat="1" applyFont="1" applyBorder="1" applyAlignment="1" applyProtection="1">
      <alignment/>
      <protection/>
    </xf>
    <xf numFmtId="194" fontId="8" fillId="0" borderId="8" xfId="0" applyNumberFormat="1" applyFont="1" applyBorder="1" applyAlignment="1">
      <alignment/>
    </xf>
    <xf numFmtId="194" fontId="0" fillId="0" borderId="0" xfId="0" applyNumberFormat="1" applyBorder="1" applyAlignment="1">
      <alignment horizontal="centerContinuous"/>
    </xf>
    <xf numFmtId="181" fontId="8" fillId="0" borderId="8" xfId="0" applyNumberFormat="1" applyFont="1" applyBorder="1" applyAlignment="1">
      <alignment vertical="center"/>
    </xf>
    <xf numFmtId="194" fontId="8" fillId="0" borderId="2" xfId="16" applyNumberFormat="1" applyFont="1" applyBorder="1" applyAlignment="1">
      <alignment horizontal="centerContinuous"/>
    </xf>
    <xf numFmtId="0" fontId="8" fillId="0" borderId="0" xfId="0" applyFont="1" applyAlignment="1">
      <alignment horizontal="distributed"/>
    </xf>
    <xf numFmtId="181" fontId="15" fillId="0" borderId="9" xfId="0" applyNumberFormat="1" applyFont="1" applyBorder="1" applyAlignment="1">
      <alignment/>
    </xf>
    <xf numFmtId="183" fontId="8" fillId="0" borderId="0" xfId="0" applyNumberFormat="1" applyFont="1" applyAlignment="1">
      <alignment/>
    </xf>
    <xf numFmtId="195" fontId="15" fillId="0" borderId="9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81" fontId="8" fillId="0" borderId="9" xfId="16" applyNumberFormat="1" applyFont="1" applyBorder="1" applyAlignment="1" applyProtection="1">
      <alignment horizontal="right"/>
      <protection locked="0"/>
    </xf>
    <xf numFmtId="194" fontId="8" fillId="0" borderId="8" xfId="0" applyNumberFormat="1" applyFont="1" applyBorder="1" applyAlignment="1" applyProtection="1">
      <alignment horizontal="centerContinuous"/>
      <protection locked="0"/>
    </xf>
    <xf numFmtId="194" fontId="8" fillId="0" borderId="1" xfId="0" applyNumberFormat="1" applyFont="1" applyBorder="1" applyAlignment="1" applyProtection="1">
      <alignment horizontal="centerContinuous"/>
      <protection locked="0"/>
    </xf>
    <xf numFmtId="181" fontId="8" fillId="0" borderId="0" xfId="0" applyNumberFormat="1" applyFont="1" applyAlignment="1" applyProtection="1">
      <alignment/>
      <protection locked="0"/>
    </xf>
    <xf numFmtId="181" fontId="8" fillId="0" borderId="1" xfId="0" applyNumberFormat="1" applyFont="1" applyBorder="1" applyAlignment="1" applyProtection="1">
      <alignment horizontal="center"/>
      <protection locked="0"/>
    </xf>
    <xf numFmtId="181" fontId="8" fillId="0" borderId="8" xfId="0" applyNumberFormat="1" applyFont="1" applyBorder="1" applyAlignment="1" applyProtection="1">
      <alignment horizontal="center"/>
      <protection locked="0"/>
    </xf>
    <xf numFmtId="181" fontId="8" fillId="0" borderId="1" xfId="0" applyNumberFormat="1" applyFont="1" applyBorder="1" applyAlignment="1" applyProtection="1">
      <alignment horizontal="centerContinuous"/>
      <protection locked="0"/>
    </xf>
    <xf numFmtId="181" fontId="8" fillId="0" borderId="0" xfId="0" applyNumberFormat="1" applyFont="1" applyBorder="1" applyAlignment="1" applyProtection="1">
      <alignment horizontal="centerContinuous"/>
      <protection locked="0"/>
    </xf>
    <xf numFmtId="194" fontId="8" fillId="0" borderId="0" xfId="0" applyNumberFormat="1" applyFont="1" applyBorder="1" applyAlignment="1" applyProtection="1">
      <alignment horizontal="centerContinuous"/>
      <protection locked="0"/>
    </xf>
    <xf numFmtId="190" fontId="8" fillId="0" borderId="9" xfId="0" applyNumberFormat="1" applyFont="1" applyBorder="1" applyAlignment="1" applyProtection="1">
      <alignment horizontal="centerContinuous"/>
      <protection locked="0"/>
    </xf>
    <xf numFmtId="181" fontId="8" fillId="0" borderId="8" xfId="0" applyNumberFormat="1" applyFont="1" applyBorder="1" applyAlignment="1" applyProtection="1">
      <alignment/>
      <protection locked="0"/>
    </xf>
    <xf numFmtId="49" fontId="8" fillId="0" borderId="1" xfId="0" applyNumberFormat="1" applyFont="1" applyFill="1" applyBorder="1" applyAlignment="1" applyProtection="1">
      <alignment horizontal="distributed"/>
      <protection locked="0"/>
    </xf>
    <xf numFmtId="0" fontId="8" fillId="0" borderId="1" xfId="0" applyNumberFormat="1" applyFont="1" applyBorder="1" applyAlignment="1" applyProtection="1">
      <alignment horizontal="distributed"/>
      <protection locked="0"/>
    </xf>
    <xf numFmtId="0" fontId="8" fillId="0" borderId="4" xfId="0" applyNumberFormat="1" applyFont="1" applyBorder="1" applyAlignment="1" applyProtection="1">
      <alignment horizontal="distributed"/>
      <protection locked="0"/>
    </xf>
    <xf numFmtId="181" fontId="8" fillId="0" borderId="13" xfId="16" applyNumberFormat="1" applyFont="1" applyBorder="1" applyAlignment="1" applyProtection="1">
      <alignment horizontal="right"/>
      <protection locked="0"/>
    </xf>
    <xf numFmtId="181" fontId="8" fillId="0" borderId="10" xfId="0" applyNumberFormat="1" applyFont="1" applyBorder="1" applyAlignment="1" applyProtection="1">
      <alignment horizontal="center"/>
      <protection locked="0"/>
    </xf>
    <xf numFmtId="181" fontId="8" fillId="0" borderId="8" xfId="16" applyNumberFormat="1" applyFont="1" applyBorder="1" applyAlignment="1" applyProtection="1">
      <alignment horizontal="right"/>
      <protection locked="0"/>
    </xf>
    <xf numFmtId="181" fontId="8" fillId="0" borderId="0" xfId="0" applyNumberFormat="1" applyFont="1" applyBorder="1" applyAlignment="1" applyProtection="1">
      <alignment/>
      <protection locked="0"/>
    </xf>
    <xf numFmtId="181" fontId="8" fillId="0" borderId="13" xfId="0" applyNumberFormat="1" applyFont="1" applyBorder="1" applyAlignment="1">
      <alignment horizontal="center"/>
    </xf>
    <xf numFmtId="181" fontId="8" fillId="0" borderId="4" xfId="16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 horizontal="centerContinuous"/>
    </xf>
    <xf numFmtId="0" fontId="8" fillId="0" borderId="8" xfId="0" applyFont="1" applyBorder="1" applyAlignment="1">
      <alignment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/>
    </xf>
    <xf numFmtId="181" fontId="8" fillId="0" borderId="1" xfId="16" applyNumberFormat="1" applyFont="1" applyBorder="1" applyAlignment="1" applyProtection="1">
      <alignment horizontal="right"/>
      <protection locked="0"/>
    </xf>
    <xf numFmtId="0" fontId="8" fillId="2" borderId="4" xfId="0" applyFont="1" applyFill="1" applyBorder="1" applyAlignment="1">
      <alignment horizontal="distributed"/>
    </xf>
    <xf numFmtId="181" fontId="15" fillId="0" borderId="0" xfId="16" applyNumberFormat="1" applyFont="1" applyBorder="1" applyAlignment="1">
      <alignment horizontal="right"/>
    </xf>
    <xf numFmtId="195" fontId="0" fillId="0" borderId="0" xfId="0" applyNumberFormat="1" applyBorder="1" applyAlignment="1">
      <alignment horizontal="center"/>
    </xf>
    <xf numFmtId="195" fontId="8" fillId="0" borderId="0" xfId="0" applyNumberFormat="1" applyFont="1" applyBorder="1" applyAlignment="1">
      <alignment horizontal="center"/>
    </xf>
    <xf numFmtId="181" fontId="8" fillId="0" borderId="0" xfId="16" applyNumberFormat="1" applyFont="1" applyBorder="1" applyAlignment="1" applyProtection="1">
      <alignment/>
      <protection/>
    </xf>
    <xf numFmtId="181" fontId="8" fillId="0" borderId="0" xfId="16" applyNumberFormat="1" applyFont="1" applyBorder="1" applyAlignment="1">
      <alignment horizontal="left"/>
    </xf>
    <xf numFmtId="0" fontId="15" fillId="0" borderId="1" xfId="0" applyFont="1" applyBorder="1" applyAlignment="1">
      <alignment horizontal="distributed"/>
    </xf>
    <xf numFmtId="181" fontId="15" fillId="0" borderId="9" xfId="16" applyNumberFormat="1" applyFont="1" applyBorder="1" applyAlignment="1">
      <alignment horizontal="right"/>
    </xf>
    <xf numFmtId="181" fontId="15" fillId="0" borderId="8" xfId="0" applyNumberFormat="1" applyFont="1" applyBorder="1" applyAlignment="1">
      <alignment/>
    </xf>
    <xf numFmtId="181" fontId="15" fillId="0" borderId="0" xfId="0" applyNumberFormat="1" applyFont="1" applyBorder="1" applyAlignment="1">
      <alignment/>
    </xf>
    <xf numFmtId="181" fontId="15" fillId="0" borderId="8" xfId="16" applyNumberFormat="1" applyFont="1" applyBorder="1" applyAlignment="1">
      <alignment horizontal="right"/>
    </xf>
    <xf numFmtId="181" fontId="15" fillId="0" borderId="0" xfId="0" applyNumberFormat="1" applyFont="1" applyAlignment="1">
      <alignment/>
    </xf>
    <xf numFmtId="194" fontId="15" fillId="0" borderId="8" xfId="0" applyNumberFormat="1" applyFont="1" applyBorder="1" applyAlignment="1">
      <alignment horizontal="centerContinuous"/>
    </xf>
    <xf numFmtId="194" fontId="15" fillId="0" borderId="0" xfId="0" applyNumberFormat="1" applyFont="1" applyBorder="1" applyAlignment="1">
      <alignment horizontal="centerContinuous"/>
    </xf>
    <xf numFmtId="194" fontId="15" fillId="0" borderId="1" xfId="0" applyNumberFormat="1" applyFont="1" applyBorder="1" applyAlignment="1">
      <alignment horizontal="centerContinuous"/>
    </xf>
    <xf numFmtId="190" fontId="15" fillId="0" borderId="9" xfId="0" applyNumberFormat="1" applyFont="1" applyBorder="1" applyAlignment="1">
      <alignment horizontal="centerContinuous"/>
    </xf>
    <xf numFmtId="181" fontId="15" fillId="0" borderId="0" xfId="0" applyNumberFormat="1" applyFont="1" applyBorder="1" applyAlignment="1">
      <alignment/>
    </xf>
    <xf numFmtId="181" fontId="15" fillId="0" borderId="0" xfId="0" applyNumberFormat="1" applyFont="1" applyAlignment="1">
      <alignment/>
    </xf>
    <xf numFmtId="181" fontId="15" fillId="0" borderId="1" xfId="0" applyNumberFormat="1" applyFont="1" applyBorder="1" applyAlignment="1">
      <alignment horizontal="center"/>
    </xf>
    <xf numFmtId="181" fontId="15" fillId="0" borderId="1" xfId="0" applyNumberFormat="1" applyFont="1" applyBorder="1" applyAlignment="1">
      <alignment/>
    </xf>
    <xf numFmtId="0" fontId="15" fillId="0" borderId="9" xfId="0" applyFont="1" applyBorder="1" applyAlignment="1">
      <alignment horizontal="distributed"/>
    </xf>
    <xf numFmtId="0" fontId="15" fillId="0" borderId="1" xfId="0" applyFont="1" applyBorder="1" applyAlignment="1" applyProtection="1">
      <alignment horizontal="distributed"/>
      <protection/>
    </xf>
    <xf numFmtId="0" fontId="15" fillId="0" borderId="9" xfId="0" applyFont="1" applyBorder="1" applyAlignment="1" applyProtection="1">
      <alignment horizontal="distributed"/>
      <protection/>
    </xf>
    <xf numFmtId="0" fontId="15" fillId="0" borderId="4" xfId="0" applyFont="1" applyBorder="1" applyAlignment="1">
      <alignment horizontal="distributed"/>
    </xf>
    <xf numFmtId="181" fontId="15" fillId="0" borderId="13" xfId="16" applyNumberFormat="1" applyFont="1" applyBorder="1" applyAlignment="1">
      <alignment horizontal="right"/>
    </xf>
    <xf numFmtId="194" fontId="15" fillId="0" borderId="10" xfId="0" applyNumberFormat="1" applyFont="1" applyBorder="1" applyAlignment="1">
      <alignment horizontal="centerContinuous"/>
    </xf>
    <xf numFmtId="194" fontId="15" fillId="0" borderId="4" xfId="0" applyNumberFormat="1" applyFont="1" applyBorder="1" applyAlignment="1">
      <alignment horizontal="centerContinuous"/>
    </xf>
    <xf numFmtId="181" fontId="15" fillId="0" borderId="10" xfId="0" applyNumberFormat="1" applyFont="1" applyBorder="1" applyAlignment="1">
      <alignment/>
    </xf>
    <xf numFmtId="49" fontId="8" fillId="0" borderId="0" xfId="0" applyNumberFormat="1" applyFont="1" applyAlignment="1">
      <alignment horizontal="left"/>
    </xf>
    <xf numFmtId="181" fontId="9" fillId="0" borderId="0" xfId="0" applyNumberFormat="1" applyFont="1" applyBorder="1" applyAlignment="1">
      <alignment horizontal="centerContinuous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1" fontId="0" fillId="0" borderId="1" xfId="0" applyNumberFormat="1" applyBorder="1" applyAlignment="1">
      <alignment horizontal="center"/>
    </xf>
    <xf numFmtId="181" fontId="15" fillId="0" borderId="1" xfId="16" applyNumberFormat="1" applyFont="1" applyBorder="1" applyAlignment="1">
      <alignment horizontal="right"/>
    </xf>
    <xf numFmtId="193" fontId="8" fillId="0" borderId="8" xfId="0" applyNumberFormat="1" applyFont="1" applyBorder="1" applyAlignment="1">
      <alignment horizontal="centerContinuous"/>
    </xf>
    <xf numFmtId="194" fontId="8" fillId="0" borderId="8" xfId="0" applyNumberFormat="1" applyFont="1" applyBorder="1" applyAlignment="1" applyProtection="1">
      <alignment horizontal="centerContinuous" vertical="center"/>
      <protection locked="0"/>
    </xf>
    <xf numFmtId="194" fontId="8" fillId="0" borderId="1" xfId="0" applyNumberFormat="1" applyFont="1" applyBorder="1" applyAlignment="1" applyProtection="1">
      <alignment horizontal="centerContinuous" vertical="center"/>
      <protection locked="0"/>
    </xf>
    <xf numFmtId="43" fontId="8" fillId="0" borderId="0" xfId="0" applyNumberFormat="1" applyFont="1" applyBorder="1" applyAlignment="1">
      <alignment horizontal="centerContinuous"/>
    </xf>
    <xf numFmtId="41" fontId="8" fillId="0" borderId="0" xfId="0" applyNumberFormat="1" applyFont="1" applyBorder="1" applyAlignment="1">
      <alignment horizontal="centerContinuous"/>
    </xf>
    <xf numFmtId="193" fontId="0" fillId="0" borderId="0" xfId="0" applyNumberFormat="1" applyBorder="1" applyAlignment="1">
      <alignment horizontal="centerContinuous"/>
    </xf>
    <xf numFmtId="194" fontId="8" fillId="0" borderId="13" xfId="0" applyNumberFormat="1" applyFont="1" applyBorder="1" applyAlignment="1">
      <alignment horizontal="centerContinuous"/>
    </xf>
    <xf numFmtId="190" fontId="8" fillId="0" borderId="2" xfId="0" applyNumberFormat="1" applyFont="1" applyBorder="1" applyAlignment="1">
      <alignment horizontal="centerContinuous"/>
    </xf>
    <xf numFmtId="181" fontId="8" fillId="0" borderId="2" xfId="0" applyNumberFormat="1" applyFont="1" applyBorder="1" applyAlignment="1">
      <alignment horizontal="right"/>
    </xf>
    <xf numFmtId="190" fontId="8" fillId="0" borderId="0" xfId="16" applyNumberFormat="1" applyFont="1" applyBorder="1" applyAlignment="1" applyProtection="1">
      <alignment horizontal="centerContinuous" vertical="center"/>
      <protection/>
    </xf>
    <xf numFmtId="181" fontId="8" fillId="0" borderId="0" xfId="16" applyNumberFormat="1" applyFont="1" applyBorder="1" applyAlignment="1">
      <alignment horizontal="left" vertical="center"/>
    </xf>
    <xf numFmtId="181" fontId="8" fillId="0" borderId="11" xfId="0" applyNumberFormat="1" applyFont="1" applyBorder="1" applyAlignment="1">
      <alignment vertical="center"/>
    </xf>
    <xf numFmtId="49" fontId="8" fillId="0" borderId="2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/>
    </xf>
    <xf numFmtId="193" fontId="8" fillId="0" borderId="10" xfId="0" applyNumberFormat="1" applyFont="1" applyBorder="1" applyAlignment="1">
      <alignment horizontal="centerContinuous"/>
    </xf>
    <xf numFmtId="193" fontId="8" fillId="0" borderId="4" xfId="0" applyNumberFormat="1" applyFont="1" applyBorder="1" applyAlignment="1">
      <alignment horizontal="centerContinuous"/>
    </xf>
    <xf numFmtId="0" fontId="0" fillId="0" borderId="1" xfId="0" applyBorder="1" applyAlignment="1" applyProtection="1">
      <alignment horizontal="distributed"/>
      <protection locked="0"/>
    </xf>
    <xf numFmtId="181" fontId="8" fillId="0" borderId="8" xfId="0" applyNumberFormat="1" applyFont="1" applyBorder="1" applyAlignment="1" applyProtection="1">
      <alignment horizontal="right"/>
      <protection locked="0"/>
    </xf>
    <xf numFmtId="41" fontId="8" fillId="0" borderId="0" xfId="0" applyNumberFormat="1" applyFont="1" applyBorder="1" applyAlignment="1">
      <alignment horizontal="distributed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93" fontId="8" fillId="0" borderId="9" xfId="0" applyNumberFormat="1" applyFont="1" applyBorder="1" applyAlignment="1">
      <alignment horizontal="centerContinuous"/>
    </xf>
    <xf numFmtId="49" fontId="8" fillId="0" borderId="0" xfId="0" applyNumberFormat="1" applyFont="1" applyAlignment="1">
      <alignment/>
    </xf>
    <xf numFmtId="41" fontId="8" fillId="0" borderId="9" xfId="0" applyNumberFormat="1" applyFont="1" applyBorder="1" applyAlignment="1">
      <alignment/>
    </xf>
    <xf numFmtId="41" fontId="8" fillId="0" borderId="8" xfId="0" applyNumberFormat="1" applyFont="1" applyBorder="1" applyAlignment="1">
      <alignment/>
    </xf>
    <xf numFmtId="181" fontId="9" fillId="0" borderId="2" xfId="0" applyNumberFormat="1" applyFont="1" applyBorder="1" applyAlignment="1">
      <alignment horizontal="centerContinuous" vertical="center"/>
    </xf>
    <xf numFmtId="181" fontId="8" fillId="0" borderId="2" xfId="0" applyNumberFormat="1" applyFont="1" applyBorder="1" applyAlignment="1">
      <alignment horizontal="centerContinuous" vertical="center"/>
    </xf>
    <xf numFmtId="41" fontId="8" fillId="0" borderId="0" xfId="0" applyNumberFormat="1" applyFont="1" applyAlignment="1">
      <alignment/>
    </xf>
    <xf numFmtId="194" fontId="8" fillId="0" borderId="10" xfId="16" applyNumberFormat="1" applyFont="1" applyBorder="1" applyAlignment="1">
      <alignment horizontal="centerContinuous"/>
    </xf>
    <xf numFmtId="0" fontId="8" fillId="0" borderId="1" xfId="0" applyFont="1" applyFill="1" applyBorder="1" applyAlignment="1" applyProtection="1">
      <alignment horizontal="distributed"/>
      <protection/>
    </xf>
    <xf numFmtId="181" fontId="15" fillId="0" borderId="1" xfId="0" applyNumberFormat="1" applyFont="1" applyBorder="1" applyAlignment="1">
      <alignment horizontal="centerContinuous"/>
    </xf>
    <xf numFmtId="181" fontId="15" fillId="0" borderId="9" xfId="0" applyNumberFormat="1" applyFont="1" applyBorder="1" applyAlignment="1">
      <alignment horizontal="centerContinuous"/>
    </xf>
    <xf numFmtId="194" fontId="8" fillId="0" borderId="0" xfId="0" applyNumberFormat="1" applyFont="1" applyBorder="1" applyAlignment="1">
      <alignment/>
    </xf>
    <xf numFmtId="181" fontId="8" fillId="0" borderId="9" xfId="0" applyNumberFormat="1" applyFont="1" applyBorder="1" applyAlignment="1" applyProtection="1">
      <alignment horizontal="center" vertical="center"/>
      <protection locked="0"/>
    </xf>
    <xf numFmtId="181" fontId="8" fillId="0" borderId="9" xfId="0" applyNumberFormat="1" applyFont="1" applyBorder="1" applyAlignment="1" applyProtection="1">
      <alignment horizontal="right" vertical="center"/>
      <protection locked="0"/>
    </xf>
    <xf numFmtId="181" fontId="8" fillId="0" borderId="8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 horizontal="distributed" vertical="top"/>
    </xf>
    <xf numFmtId="0" fontId="8" fillId="0" borderId="2" xfId="0" applyFont="1" applyBorder="1" applyAlignment="1">
      <alignment horizontal="left"/>
    </xf>
    <xf numFmtId="181" fontId="8" fillId="0" borderId="11" xfId="0" applyNumberFormat="1" applyFont="1" applyBorder="1" applyAlignment="1">
      <alignment/>
    </xf>
    <xf numFmtId="181" fontId="8" fillId="0" borderId="11" xfId="0" applyNumberFormat="1" applyFont="1" applyBorder="1" applyAlignment="1">
      <alignment horizontal="centerContinuous"/>
    </xf>
    <xf numFmtId="194" fontId="8" fillId="0" borderId="11" xfId="0" applyNumberFormat="1" applyFont="1" applyBorder="1" applyAlignment="1">
      <alignment horizontal="centerContinuous"/>
    </xf>
    <xf numFmtId="190" fontId="8" fillId="0" borderId="11" xfId="0" applyNumberFormat="1" applyFont="1" applyBorder="1" applyAlignment="1">
      <alignment horizontal="centerContinuous"/>
    </xf>
    <xf numFmtId="41" fontId="8" fillId="0" borderId="0" xfId="0" applyNumberFormat="1" applyFont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195" fontId="8" fillId="0" borderId="0" xfId="0" applyNumberFormat="1" applyFont="1" applyBorder="1" applyAlignment="1">
      <alignment horizontal="center"/>
    </xf>
    <xf numFmtId="195" fontId="0" fillId="0" borderId="0" xfId="0" applyNumberFormat="1" applyBorder="1" applyAlignment="1">
      <alignment horizontal="center"/>
    </xf>
    <xf numFmtId="191" fontId="8" fillId="0" borderId="0" xfId="0" applyNumberFormat="1" applyFont="1" applyBorder="1" applyAlignment="1">
      <alignment horizontal="center"/>
    </xf>
    <xf numFmtId="191" fontId="0" fillId="0" borderId="0" xfId="0" applyNumberFormat="1" applyBorder="1" applyAlignment="1">
      <alignment horizontal="center"/>
    </xf>
    <xf numFmtId="191" fontId="8" fillId="0" borderId="0" xfId="0" applyNumberFormat="1" applyFont="1" applyBorder="1" applyAlignment="1">
      <alignment horizontal="center" vertical="center"/>
    </xf>
    <xf numFmtId="191" fontId="0" fillId="0" borderId="0" xfId="0" applyNumberFormat="1" applyBorder="1" applyAlignment="1">
      <alignment horizontal="center" vertical="center"/>
    </xf>
    <xf numFmtId="181" fontId="8" fillId="0" borderId="8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94" fontId="8" fillId="0" borderId="8" xfId="16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181" fontId="8" fillId="0" borderId="9" xfId="0" applyNumberFormat="1" applyFont="1" applyBorder="1" applyAlignment="1">
      <alignment horizontal="center"/>
    </xf>
    <xf numFmtId="181" fontId="0" fillId="0" borderId="9" xfId="0" applyNumberFormat="1" applyBorder="1" applyAlignment="1">
      <alignment horizontal="center"/>
    </xf>
    <xf numFmtId="191" fontId="8" fillId="0" borderId="9" xfId="0" applyNumberFormat="1" applyFont="1" applyBorder="1" applyAlignment="1">
      <alignment horizontal="center"/>
    </xf>
    <xf numFmtId="191" fontId="0" fillId="0" borderId="9" xfId="0" applyNumberFormat="1" applyBorder="1" applyAlignment="1">
      <alignment horizontal="center"/>
    </xf>
    <xf numFmtId="181" fontId="0" fillId="0" borderId="1" xfId="0" applyNumberFormat="1" applyBorder="1" applyAlignment="1">
      <alignment horizontal="center"/>
    </xf>
    <xf numFmtId="191" fontId="8" fillId="0" borderId="8" xfId="0" applyNumberFormat="1" applyFont="1" applyBorder="1" applyAlignment="1">
      <alignment horizontal="center" vertical="center"/>
    </xf>
    <xf numFmtId="191" fontId="0" fillId="0" borderId="1" xfId="0" applyNumberFormat="1" applyBorder="1" applyAlignment="1">
      <alignment horizontal="center" vertical="center"/>
    </xf>
    <xf numFmtId="191" fontId="8" fillId="0" borderId="8" xfId="0" applyNumberFormat="1" applyFont="1" applyBorder="1" applyAlignment="1">
      <alignment horizontal="center"/>
    </xf>
    <xf numFmtId="191" fontId="0" fillId="0" borderId="1" xfId="0" applyNumberFormat="1" applyBorder="1" applyAlignment="1">
      <alignment horizontal="center"/>
    </xf>
    <xf numFmtId="41" fontId="8" fillId="0" borderId="8" xfId="0" applyNumberFormat="1" applyFont="1" applyBorder="1" applyAlignment="1">
      <alignment horizontal="center"/>
    </xf>
    <xf numFmtId="41" fontId="0" fillId="0" borderId="1" xfId="0" applyNumberFormat="1" applyBorder="1" applyAlignment="1">
      <alignment horizontal="center"/>
    </xf>
    <xf numFmtId="195" fontId="8" fillId="0" borderId="8" xfId="0" applyNumberFormat="1" applyFont="1" applyBorder="1" applyAlignment="1">
      <alignment horizontal="center"/>
    </xf>
    <xf numFmtId="195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142875</xdr:rowOff>
    </xdr:from>
    <xdr:to>
      <xdr:col>9</xdr:col>
      <xdr:colOff>0</xdr:colOff>
      <xdr:row>3</xdr:row>
      <xdr:rowOff>104775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8505825" y="742950"/>
          <a:ext cx="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6</a:t>
          </a:r>
        </a:p>
      </xdr:txBody>
    </xdr:sp>
    <xdr:clientData/>
  </xdr:twoCellAnchor>
  <xdr:twoCellAnchor>
    <xdr:from>
      <xdr:col>9</xdr:col>
      <xdr:colOff>0</xdr:colOff>
      <xdr:row>2</xdr:row>
      <xdr:rowOff>152400</xdr:rowOff>
    </xdr:from>
    <xdr:to>
      <xdr:col>9</xdr:col>
      <xdr:colOff>0</xdr:colOff>
      <xdr:row>3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8505825" y="752475"/>
          <a:ext cx="0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9</xdr:col>
      <xdr:colOff>0</xdr:colOff>
      <xdr:row>2</xdr:row>
      <xdr:rowOff>142875</xdr:rowOff>
    </xdr:from>
    <xdr:to>
      <xdr:col>9</xdr:col>
      <xdr:colOff>0</xdr:colOff>
      <xdr:row>3</xdr:row>
      <xdr:rowOff>104775</xdr:rowOff>
    </xdr:to>
    <xdr:sp>
      <xdr:nvSpPr>
        <xdr:cNvPr id="3" name="文字 3"/>
        <xdr:cNvSpPr txBox="1">
          <a:spLocks noChangeArrowheads="1"/>
        </xdr:cNvSpPr>
      </xdr:nvSpPr>
      <xdr:spPr>
        <a:xfrm>
          <a:off x="8505825" y="742950"/>
          <a:ext cx="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6</a:t>
          </a:r>
        </a:p>
      </xdr:txBody>
    </xdr:sp>
    <xdr:clientData/>
  </xdr:twoCellAnchor>
  <xdr:twoCellAnchor>
    <xdr:from>
      <xdr:col>9</xdr:col>
      <xdr:colOff>0</xdr:colOff>
      <xdr:row>2</xdr:row>
      <xdr:rowOff>152400</xdr:rowOff>
    </xdr:from>
    <xdr:to>
      <xdr:col>9</xdr:col>
      <xdr:colOff>0</xdr:colOff>
      <xdr:row>3</xdr:row>
      <xdr:rowOff>123825</xdr:rowOff>
    </xdr:to>
    <xdr:sp>
      <xdr:nvSpPr>
        <xdr:cNvPr id="4" name="文字 4"/>
        <xdr:cNvSpPr txBox="1">
          <a:spLocks noChangeArrowheads="1"/>
        </xdr:cNvSpPr>
      </xdr:nvSpPr>
      <xdr:spPr>
        <a:xfrm>
          <a:off x="8505825" y="752475"/>
          <a:ext cx="0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9</xdr:col>
      <xdr:colOff>0</xdr:colOff>
      <xdr:row>1</xdr:row>
      <xdr:rowOff>104775</xdr:rowOff>
    </xdr:from>
    <xdr:to>
      <xdr:col>9</xdr:col>
      <xdr:colOff>0</xdr:colOff>
      <xdr:row>2</xdr:row>
      <xdr:rowOff>114300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8505825" y="485775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1200" b="0" i="0" u="none" baseline="0"/>
            <a:t>灌　　　　溉　　　　面　　　　積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" name="文字 6"/>
        <xdr:cNvSpPr txBox="1">
          <a:spLocks noChangeArrowheads="1"/>
        </xdr:cNvSpPr>
      </xdr:nvSpPr>
      <xdr:spPr>
        <a:xfrm>
          <a:off x="8505825" y="5924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6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8505825" y="5924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8505825" y="5924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6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" name="文字 9"/>
        <xdr:cNvSpPr txBox="1">
          <a:spLocks noChangeArrowheads="1"/>
        </xdr:cNvSpPr>
      </xdr:nvSpPr>
      <xdr:spPr>
        <a:xfrm>
          <a:off x="8505825" y="5924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" name="文字 10"/>
        <xdr:cNvSpPr txBox="1">
          <a:spLocks noChangeArrowheads="1"/>
        </xdr:cNvSpPr>
      </xdr:nvSpPr>
      <xdr:spPr>
        <a:xfrm>
          <a:off x="8505825" y="5924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1200" b="0" i="0" u="none" baseline="0"/>
            <a:t>灌　　　　溉　　　　面　　　　積</a:t>
          </a:r>
        </a:p>
      </xdr:txBody>
    </xdr:sp>
    <xdr:clientData/>
  </xdr:twoCellAnchor>
  <xdr:twoCellAnchor>
    <xdr:from>
      <xdr:col>0</xdr:col>
      <xdr:colOff>76200</xdr:colOff>
      <xdr:row>0</xdr:row>
      <xdr:rowOff>66675</xdr:rowOff>
    </xdr:from>
    <xdr:to>
      <xdr:col>0</xdr:col>
      <xdr:colOff>285750</xdr:colOff>
      <xdr:row>52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76200" y="66675"/>
          <a:ext cx="209550" cy="5857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33</a:t>
          </a:r>
        </a:p>
      </xdr:txBody>
    </xdr:sp>
    <xdr:clientData/>
  </xdr:twoCellAnchor>
  <xdr:twoCellAnchor>
    <xdr:from>
      <xdr:col>0</xdr:col>
      <xdr:colOff>85725</xdr:colOff>
      <xdr:row>52</xdr:row>
      <xdr:rowOff>0</xdr:rowOff>
    </xdr:from>
    <xdr:to>
      <xdr:col>0</xdr:col>
      <xdr:colOff>304800</xdr:colOff>
      <xdr:row>52</xdr:row>
      <xdr:rowOff>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85725" y="59245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33</a:t>
          </a:r>
        </a:p>
      </xdr:txBody>
    </xdr:sp>
    <xdr:clientData/>
  </xdr:twoCellAnchor>
  <xdr:twoCellAnchor>
    <xdr:from>
      <xdr:col>8</xdr:col>
      <xdr:colOff>857250</xdr:colOff>
      <xdr:row>21</xdr:row>
      <xdr:rowOff>152400</xdr:rowOff>
    </xdr:from>
    <xdr:to>
      <xdr:col>8</xdr:col>
      <xdr:colOff>1076325</xdr:colOff>
      <xdr:row>22</xdr:row>
      <xdr:rowOff>161925</xdr:rowOff>
    </xdr:to>
    <xdr:sp>
      <xdr:nvSpPr>
        <xdr:cNvPr id="13" name="TextBox 16"/>
        <xdr:cNvSpPr txBox="1">
          <a:spLocks noChangeArrowheads="1"/>
        </xdr:cNvSpPr>
      </xdr:nvSpPr>
      <xdr:spPr>
        <a:xfrm flipV="1">
          <a:off x="7734300" y="113347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細明體"/>
              <a:ea typeface="細明體"/>
              <a:cs typeface="細明體"/>
            </a:rPr>
            <a:t>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800100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209550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78105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800100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247650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819150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80010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0</xdr:colOff>
      <xdr:row>3</xdr:row>
      <xdr:rowOff>171450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666750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3457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9" name="文字 9"/>
        <xdr:cNvSpPr txBox="1">
          <a:spLocks noChangeArrowheads="1"/>
        </xdr:cNvSpPr>
      </xdr:nvSpPr>
      <xdr:spPr>
        <a:xfrm>
          <a:off x="7239000" y="3457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0" name="文字 10"/>
        <xdr:cNvSpPr txBox="1">
          <a:spLocks noChangeArrowheads="1"/>
        </xdr:cNvSpPr>
      </xdr:nvSpPr>
      <xdr:spPr>
        <a:xfrm>
          <a:off x="7239000" y="3457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1" name="文字 11"/>
        <xdr:cNvSpPr txBox="1">
          <a:spLocks noChangeArrowheads="1"/>
        </xdr:cNvSpPr>
      </xdr:nvSpPr>
      <xdr:spPr>
        <a:xfrm>
          <a:off x="7239000" y="3457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2" name="文字 12"/>
        <xdr:cNvSpPr txBox="1">
          <a:spLocks noChangeArrowheads="1"/>
        </xdr:cNvSpPr>
      </xdr:nvSpPr>
      <xdr:spPr>
        <a:xfrm>
          <a:off x="7239000" y="3457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3" name="文字 13"/>
        <xdr:cNvSpPr txBox="1">
          <a:spLocks noChangeArrowheads="1"/>
        </xdr:cNvSpPr>
      </xdr:nvSpPr>
      <xdr:spPr>
        <a:xfrm>
          <a:off x="7239000" y="3457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4" name="文字 14"/>
        <xdr:cNvSpPr txBox="1">
          <a:spLocks noChangeArrowheads="1"/>
        </xdr:cNvSpPr>
      </xdr:nvSpPr>
      <xdr:spPr>
        <a:xfrm>
          <a:off x="7239000" y="3457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5" name="文字 1"/>
        <xdr:cNvSpPr txBox="1">
          <a:spLocks noChangeArrowheads="1"/>
        </xdr:cNvSpPr>
      </xdr:nvSpPr>
      <xdr:spPr>
        <a:xfrm>
          <a:off x="7239000" y="3019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6" name="文字 2"/>
        <xdr:cNvSpPr txBox="1">
          <a:spLocks noChangeArrowheads="1"/>
        </xdr:cNvSpPr>
      </xdr:nvSpPr>
      <xdr:spPr>
        <a:xfrm>
          <a:off x="7239000" y="3019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7" name="文字 3"/>
        <xdr:cNvSpPr txBox="1">
          <a:spLocks noChangeArrowheads="1"/>
        </xdr:cNvSpPr>
      </xdr:nvSpPr>
      <xdr:spPr>
        <a:xfrm>
          <a:off x="7239000" y="3019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8" name="文字 4"/>
        <xdr:cNvSpPr txBox="1">
          <a:spLocks noChangeArrowheads="1"/>
        </xdr:cNvSpPr>
      </xdr:nvSpPr>
      <xdr:spPr>
        <a:xfrm>
          <a:off x="7239000" y="3019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9" name="文字 5"/>
        <xdr:cNvSpPr txBox="1">
          <a:spLocks noChangeArrowheads="1"/>
        </xdr:cNvSpPr>
      </xdr:nvSpPr>
      <xdr:spPr>
        <a:xfrm>
          <a:off x="7239000" y="3019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20" name="文字 6"/>
        <xdr:cNvSpPr txBox="1">
          <a:spLocks noChangeArrowheads="1"/>
        </xdr:cNvSpPr>
      </xdr:nvSpPr>
      <xdr:spPr>
        <a:xfrm>
          <a:off x="7239000" y="3019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21" name="文字 7"/>
        <xdr:cNvSpPr txBox="1">
          <a:spLocks noChangeArrowheads="1"/>
        </xdr:cNvSpPr>
      </xdr:nvSpPr>
      <xdr:spPr>
        <a:xfrm>
          <a:off x="7239000" y="3019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2" name="文字 2"/>
        <xdr:cNvSpPr txBox="1">
          <a:spLocks noChangeArrowheads="1"/>
        </xdr:cNvSpPr>
      </xdr:nvSpPr>
      <xdr:spPr>
        <a:xfrm>
          <a:off x="7239000" y="3457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3" name="文字 3"/>
        <xdr:cNvSpPr txBox="1">
          <a:spLocks noChangeArrowheads="1"/>
        </xdr:cNvSpPr>
      </xdr:nvSpPr>
      <xdr:spPr>
        <a:xfrm>
          <a:off x="7239000" y="3457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4" name="文字 4"/>
        <xdr:cNvSpPr txBox="1">
          <a:spLocks noChangeArrowheads="1"/>
        </xdr:cNvSpPr>
      </xdr:nvSpPr>
      <xdr:spPr>
        <a:xfrm>
          <a:off x="7239000" y="3457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5" name="文字 5"/>
        <xdr:cNvSpPr txBox="1">
          <a:spLocks noChangeArrowheads="1"/>
        </xdr:cNvSpPr>
      </xdr:nvSpPr>
      <xdr:spPr>
        <a:xfrm>
          <a:off x="7239000" y="3457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6" name="文字 6"/>
        <xdr:cNvSpPr txBox="1">
          <a:spLocks noChangeArrowheads="1"/>
        </xdr:cNvSpPr>
      </xdr:nvSpPr>
      <xdr:spPr>
        <a:xfrm>
          <a:off x="7239000" y="3457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7" name="文字 7"/>
        <xdr:cNvSpPr txBox="1">
          <a:spLocks noChangeArrowheads="1"/>
        </xdr:cNvSpPr>
      </xdr:nvSpPr>
      <xdr:spPr>
        <a:xfrm>
          <a:off x="7239000" y="3457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8" name="文字 8"/>
        <xdr:cNvSpPr txBox="1">
          <a:spLocks noChangeArrowheads="1"/>
        </xdr:cNvSpPr>
      </xdr:nvSpPr>
      <xdr:spPr>
        <a:xfrm>
          <a:off x="7239000" y="3457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847725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838200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847725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142875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857250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142875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847725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7" name="文字 2"/>
        <xdr:cNvSpPr txBox="1">
          <a:spLocks noChangeArrowheads="1"/>
        </xdr:cNvSpPr>
      </xdr:nvSpPr>
      <xdr:spPr>
        <a:xfrm>
          <a:off x="72390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8" name="文字 3"/>
        <xdr:cNvSpPr txBox="1">
          <a:spLocks noChangeArrowheads="1"/>
        </xdr:cNvSpPr>
      </xdr:nvSpPr>
      <xdr:spPr>
        <a:xfrm>
          <a:off x="72390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9" name="文字 4"/>
        <xdr:cNvSpPr txBox="1">
          <a:spLocks noChangeArrowheads="1"/>
        </xdr:cNvSpPr>
      </xdr:nvSpPr>
      <xdr:spPr>
        <a:xfrm>
          <a:off x="72390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0" name="文字 5"/>
        <xdr:cNvSpPr txBox="1">
          <a:spLocks noChangeArrowheads="1"/>
        </xdr:cNvSpPr>
      </xdr:nvSpPr>
      <xdr:spPr>
        <a:xfrm>
          <a:off x="72390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1" name="文字 6"/>
        <xdr:cNvSpPr txBox="1">
          <a:spLocks noChangeArrowheads="1"/>
        </xdr:cNvSpPr>
      </xdr:nvSpPr>
      <xdr:spPr>
        <a:xfrm>
          <a:off x="72390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2" name="文字 7"/>
        <xdr:cNvSpPr txBox="1">
          <a:spLocks noChangeArrowheads="1"/>
        </xdr:cNvSpPr>
      </xdr:nvSpPr>
      <xdr:spPr>
        <a:xfrm>
          <a:off x="72390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3" name="文字 8"/>
        <xdr:cNvSpPr txBox="1">
          <a:spLocks noChangeArrowheads="1"/>
        </xdr:cNvSpPr>
      </xdr:nvSpPr>
      <xdr:spPr>
        <a:xfrm>
          <a:off x="72390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68580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6762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68580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6953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685800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47625</xdr:rowOff>
    </xdr:from>
    <xdr:to>
      <xdr:col>8</xdr:col>
      <xdr:colOff>0</xdr:colOff>
      <xdr:row>3</xdr:row>
      <xdr:rowOff>171450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619125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8" name="文字 6"/>
        <xdr:cNvSpPr txBox="1">
          <a:spLocks noChangeArrowheads="1"/>
        </xdr:cNvSpPr>
      </xdr:nvSpPr>
      <xdr:spPr>
        <a:xfrm>
          <a:off x="7239000" y="2647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9" name="文字 1"/>
        <xdr:cNvSpPr txBox="1">
          <a:spLocks noChangeArrowheads="1"/>
        </xdr:cNvSpPr>
      </xdr:nvSpPr>
      <xdr:spPr>
        <a:xfrm>
          <a:off x="7239000" y="2647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0" name="文字 2"/>
        <xdr:cNvSpPr txBox="1">
          <a:spLocks noChangeArrowheads="1"/>
        </xdr:cNvSpPr>
      </xdr:nvSpPr>
      <xdr:spPr>
        <a:xfrm>
          <a:off x="7239000" y="2647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1" name="文字 3"/>
        <xdr:cNvSpPr txBox="1">
          <a:spLocks noChangeArrowheads="1"/>
        </xdr:cNvSpPr>
      </xdr:nvSpPr>
      <xdr:spPr>
        <a:xfrm>
          <a:off x="7239000" y="2647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2" name="文字 4"/>
        <xdr:cNvSpPr txBox="1">
          <a:spLocks noChangeArrowheads="1"/>
        </xdr:cNvSpPr>
      </xdr:nvSpPr>
      <xdr:spPr>
        <a:xfrm>
          <a:off x="7239000" y="2647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" name="文字 5"/>
        <xdr:cNvSpPr txBox="1">
          <a:spLocks noChangeArrowheads="1"/>
        </xdr:cNvSpPr>
      </xdr:nvSpPr>
      <xdr:spPr>
        <a:xfrm>
          <a:off x="7239000" y="2647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4" name="文字 7"/>
        <xdr:cNvSpPr txBox="1">
          <a:spLocks noChangeArrowheads="1"/>
        </xdr:cNvSpPr>
      </xdr:nvSpPr>
      <xdr:spPr>
        <a:xfrm>
          <a:off x="7239000" y="2647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5" name="文字 6"/>
        <xdr:cNvSpPr txBox="1">
          <a:spLocks noChangeArrowheads="1"/>
        </xdr:cNvSpPr>
      </xdr:nvSpPr>
      <xdr:spPr>
        <a:xfrm>
          <a:off x="7239000" y="2647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6" name="文字 1"/>
        <xdr:cNvSpPr txBox="1">
          <a:spLocks noChangeArrowheads="1"/>
        </xdr:cNvSpPr>
      </xdr:nvSpPr>
      <xdr:spPr>
        <a:xfrm>
          <a:off x="7239000" y="2647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7" name="文字 2"/>
        <xdr:cNvSpPr txBox="1">
          <a:spLocks noChangeArrowheads="1"/>
        </xdr:cNvSpPr>
      </xdr:nvSpPr>
      <xdr:spPr>
        <a:xfrm>
          <a:off x="7239000" y="2647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" name="文字 3"/>
        <xdr:cNvSpPr txBox="1">
          <a:spLocks noChangeArrowheads="1"/>
        </xdr:cNvSpPr>
      </xdr:nvSpPr>
      <xdr:spPr>
        <a:xfrm>
          <a:off x="7239000" y="2647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9" name="文字 4"/>
        <xdr:cNvSpPr txBox="1">
          <a:spLocks noChangeArrowheads="1"/>
        </xdr:cNvSpPr>
      </xdr:nvSpPr>
      <xdr:spPr>
        <a:xfrm>
          <a:off x="7239000" y="2647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0" name="文字 5"/>
        <xdr:cNvSpPr txBox="1">
          <a:spLocks noChangeArrowheads="1"/>
        </xdr:cNvSpPr>
      </xdr:nvSpPr>
      <xdr:spPr>
        <a:xfrm>
          <a:off x="7239000" y="2647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1" name="文字 7"/>
        <xdr:cNvSpPr txBox="1">
          <a:spLocks noChangeArrowheads="1"/>
        </xdr:cNvSpPr>
      </xdr:nvSpPr>
      <xdr:spPr>
        <a:xfrm>
          <a:off x="7239000" y="2647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2" name="文字 2"/>
        <xdr:cNvSpPr txBox="1">
          <a:spLocks noChangeArrowheads="1"/>
        </xdr:cNvSpPr>
      </xdr:nvSpPr>
      <xdr:spPr>
        <a:xfrm>
          <a:off x="7239000" y="2647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3" name="文字 3"/>
        <xdr:cNvSpPr txBox="1">
          <a:spLocks noChangeArrowheads="1"/>
        </xdr:cNvSpPr>
      </xdr:nvSpPr>
      <xdr:spPr>
        <a:xfrm>
          <a:off x="7239000" y="2647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4" name="文字 4"/>
        <xdr:cNvSpPr txBox="1">
          <a:spLocks noChangeArrowheads="1"/>
        </xdr:cNvSpPr>
      </xdr:nvSpPr>
      <xdr:spPr>
        <a:xfrm>
          <a:off x="7239000" y="2647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5" name="文字 5"/>
        <xdr:cNvSpPr txBox="1">
          <a:spLocks noChangeArrowheads="1"/>
        </xdr:cNvSpPr>
      </xdr:nvSpPr>
      <xdr:spPr>
        <a:xfrm>
          <a:off x="7239000" y="2647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6" name="文字 6"/>
        <xdr:cNvSpPr txBox="1">
          <a:spLocks noChangeArrowheads="1"/>
        </xdr:cNvSpPr>
      </xdr:nvSpPr>
      <xdr:spPr>
        <a:xfrm>
          <a:off x="7239000" y="2647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7" name="文字 7"/>
        <xdr:cNvSpPr txBox="1">
          <a:spLocks noChangeArrowheads="1"/>
        </xdr:cNvSpPr>
      </xdr:nvSpPr>
      <xdr:spPr>
        <a:xfrm>
          <a:off x="7239000" y="2647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8" name="文字 8"/>
        <xdr:cNvSpPr txBox="1">
          <a:spLocks noChangeArrowheads="1"/>
        </xdr:cNvSpPr>
      </xdr:nvSpPr>
      <xdr:spPr>
        <a:xfrm>
          <a:off x="7239000" y="2647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9" name="文字 1"/>
        <xdr:cNvSpPr txBox="1">
          <a:spLocks noChangeArrowheads="1"/>
        </xdr:cNvSpPr>
      </xdr:nvSpPr>
      <xdr:spPr>
        <a:xfrm>
          <a:off x="7239000" y="2647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30" name="文字 2"/>
        <xdr:cNvSpPr txBox="1">
          <a:spLocks noChangeArrowheads="1"/>
        </xdr:cNvSpPr>
      </xdr:nvSpPr>
      <xdr:spPr>
        <a:xfrm>
          <a:off x="7239000" y="2647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31" name="文字 3"/>
        <xdr:cNvSpPr txBox="1">
          <a:spLocks noChangeArrowheads="1"/>
        </xdr:cNvSpPr>
      </xdr:nvSpPr>
      <xdr:spPr>
        <a:xfrm>
          <a:off x="7239000" y="2647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32" name="文字 4"/>
        <xdr:cNvSpPr txBox="1">
          <a:spLocks noChangeArrowheads="1"/>
        </xdr:cNvSpPr>
      </xdr:nvSpPr>
      <xdr:spPr>
        <a:xfrm>
          <a:off x="7239000" y="2647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33" name="文字 5"/>
        <xdr:cNvSpPr txBox="1">
          <a:spLocks noChangeArrowheads="1"/>
        </xdr:cNvSpPr>
      </xdr:nvSpPr>
      <xdr:spPr>
        <a:xfrm>
          <a:off x="7239000" y="2647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34" name="文字 6"/>
        <xdr:cNvSpPr txBox="1">
          <a:spLocks noChangeArrowheads="1"/>
        </xdr:cNvSpPr>
      </xdr:nvSpPr>
      <xdr:spPr>
        <a:xfrm>
          <a:off x="7239000" y="2647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35" name="文字 7"/>
        <xdr:cNvSpPr txBox="1">
          <a:spLocks noChangeArrowheads="1"/>
        </xdr:cNvSpPr>
      </xdr:nvSpPr>
      <xdr:spPr>
        <a:xfrm>
          <a:off x="7239000" y="2647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36" name="文字 1"/>
        <xdr:cNvSpPr txBox="1">
          <a:spLocks noChangeArrowheads="1"/>
        </xdr:cNvSpPr>
      </xdr:nvSpPr>
      <xdr:spPr>
        <a:xfrm>
          <a:off x="7239000" y="2647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37" name="文字 2"/>
        <xdr:cNvSpPr txBox="1">
          <a:spLocks noChangeArrowheads="1"/>
        </xdr:cNvSpPr>
      </xdr:nvSpPr>
      <xdr:spPr>
        <a:xfrm>
          <a:off x="7239000" y="2647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38" name="文字 3"/>
        <xdr:cNvSpPr txBox="1">
          <a:spLocks noChangeArrowheads="1"/>
        </xdr:cNvSpPr>
      </xdr:nvSpPr>
      <xdr:spPr>
        <a:xfrm>
          <a:off x="7239000" y="2647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39" name="文字 4"/>
        <xdr:cNvSpPr txBox="1">
          <a:spLocks noChangeArrowheads="1"/>
        </xdr:cNvSpPr>
      </xdr:nvSpPr>
      <xdr:spPr>
        <a:xfrm>
          <a:off x="7239000" y="2647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0" name="文字 5"/>
        <xdr:cNvSpPr txBox="1">
          <a:spLocks noChangeArrowheads="1"/>
        </xdr:cNvSpPr>
      </xdr:nvSpPr>
      <xdr:spPr>
        <a:xfrm>
          <a:off x="7239000" y="2647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1" name="文字 6"/>
        <xdr:cNvSpPr txBox="1">
          <a:spLocks noChangeArrowheads="1"/>
        </xdr:cNvSpPr>
      </xdr:nvSpPr>
      <xdr:spPr>
        <a:xfrm>
          <a:off x="7239000" y="2647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2" name="文字 7"/>
        <xdr:cNvSpPr txBox="1">
          <a:spLocks noChangeArrowheads="1"/>
        </xdr:cNvSpPr>
      </xdr:nvSpPr>
      <xdr:spPr>
        <a:xfrm>
          <a:off x="7239000" y="2647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3" name="文字 1"/>
        <xdr:cNvSpPr txBox="1">
          <a:spLocks noChangeArrowheads="1"/>
        </xdr:cNvSpPr>
      </xdr:nvSpPr>
      <xdr:spPr>
        <a:xfrm>
          <a:off x="7239000" y="2647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4" name="文字 2"/>
        <xdr:cNvSpPr txBox="1">
          <a:spLocks noChangeArrowheads="1"/>
        </xdr:cNvSpPr>
      </xdr:nvSpPr>
      <xdr:spPr>
        <a:xfrm>
          <a:off x="7239000" y="2647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5" name="文字 3"/>
        <xdr:cNvSpPr txBox="1">
          <a:spLocks noChangeArrowheads="1"/>
        </xdr:cNvSpPr>
      </xdr:nvSpPr>
      <xdr:spPr>
        <a:xfrm>
          <a:off x="7239000" y="2647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6" name="文字 4"/>
        <xdr:cNvSpPr txBox="1">
          <a:spLocks noChangeArrowheads="1"/>
        </xdr:cNvSpPr>
      </xdr:nvSpPr>
      <xdr:spPr>
        <a:xfrm>
          <a:off x="7239000" y="2647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7" name="文字 5"/>
        <xdr:cNvSpPr txBox="1">
          <a:spLocks noChangeArrowheads="1"/>
        </xdr:cNvSpPr>
      </xdr:nvSpPr>
      <xdr:spPr>
        <a:xfrm>
          <a:off x="7239000" y="2647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8" name="文字 6"/>
        <xdr:cNvSpPr txBox="1">
          <a:spLocks noChangeArrowheads="1"/>
        </xdr:cNvSpPr>
      </xdr:nvSpPr>
      <xdr:spPr>
        <a:xfrm>
          <a:off x="7239000" y="2647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9" name="文字 7"/>
        <xdr:cNvSpPr txBox="1">
          <a:spLocks noChangeArrowheads="1"/>
        </xdr:cNvSpPr>
      </xdr:nvSpPr>
      <xdr:spPr>
        <a:xfrm>
          <a:off x="7239000" y="2647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7334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72390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7334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74295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733425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47625</xdr:rowOff>
    </xdr:from>
    <xdr:to>
      <xdr:col>8</xdr:col>
      <xdr:colOff>0</xdr:colOff>
      <xdr:row>3</xdr:row>
      <xdr:rowOff>171450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666750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" name="文字 1"/>
        <xdr:cNvSpPr txBox="1">
          <a:spLocks noChangeArrowheads="1"/>
        </xdr:cNvSpPr>
      </xdr:nvSpPr>
      <xdr:spPr>
        <a:xfrm>
          <a:off x="7239000" y="2247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9" name="文字 2"/>
        <xdr:cNvSpPr txBox="1">
          <a:spLocks noChangeArrowheads="1"/>
        </xdr:cNvSpPr>
      </xdr:nvSpPr>
      <xdr:spPr>
        <a:xfrm>
          <a:off x="7239000" y="2247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" name="文字 3"/>
        <xdr:cNvSpPr txBox="1">
          <a:spLocks noChangeArrowheads="1"/>
        </xdr:cNvSpPr>
      </xdr:nvSpPr>
      <xdr:spPr>
        <a:xfrm>
          <a:off x="7239000" y="2247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1" name="文字 4"/>
        <xdr:cNvSpPr txBox="1">
          <a:spLocks noChangeArrowheads="1"/>
        </xdr:cNvSpPr>
      </xdr:nvSpPr>
      <xdr:spPr>
        <a:xfrm>
          <a:off x="7239000" y="2247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2" name="文字 5"/>
        <xdr:cNvSpPr txBox="1">
          <a:spLocks noChangeArrowheads="1"/>
        </xdr:cNvSpPr>
      </xdr:nvSpPr>
      <xdr:spPr>
        <a:xfrm>
          <a:off x="7239000" y="2247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3" name="文字 6"/>
        <xdr:cNvSpPr txBox="1">
          <a:spLocks noChangeArrowheads="1"/>
        </xdr:cNvSpPr>
      </xdr:nvSpPr>
      <xdr:spPr>
        <a:xfrm>
          <a:off x="7239000" y="2247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85725</xdr:rowOff>
    </xdr:to>
    <xdr:sp>
      <xdr:nvSpPr>
        <xdr:cNvPr id="14" name="文字 7"/>
        <xdr:cNvSpPr txBox="1">
          <a:spLocks noChangeArrowheads="1"/>
        </xdr:cNvSpPr>
      </xdr:nvSpPr>
      <xdr:spPr>
        <a:xfrm>
          <a:off x="7239000" y="2247900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5" name="文字 2"/>
        <xdr:cNvSpPr txBox="1">
          <a:spLocks noChangeArrowheads="1"/>
        </xdr:cNvSpPr>
      </xdr:nvSpPr>
      <xdr:spPr>
        <a:xfrm>
          <a:off x="7239000" y="3209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6" name="文字 3"/>
        <xdr:cNvSpPr txBox="1">
          <a:spLocks noChangeArrowheads="1"/>
        </xdr:cNvSpPr>
      </xdr:nvSpPr>
      <xdr:spPr>
        <a:xfrm>
          <a:off x="7239000" y="3209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7" name="文字 4"/>
        <xdr:cNvSpPr txBox="1">
          <a:spLocks noChangeArrowheads="1"/>
        </xdr:cNvSpPr>
      </xdr:nvSpPr>
      <xdr:spPr>
        <a:xfrm>
          <a:off x="7239000" y="3209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8" name="文字 5"/>
        <xdr:cNvSpPr txBox="1">
          <a:spLocks noChangeArrowheads="1"/>
        </xdr:cNvSpPr>
      </xdr:nvSpPr>
      <xdr:spPr>
        <a:xfrm>
          <a:off x="7239000" y="3209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9" name="文字 6"/>
        <xdr:cNvSpPr txBox="1">
          <a:spLocks noChangeArrowheads="1"/>
        </xdr:cNvSpPr>
      </xdr:nvSpPr>
      <xdr:spPr>
        <a:xfrm>
          <a:off x="7239000" y="3209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20" name="文字 7"/>
        <xdr:cNvSpPr txBox="1">
          <a:spLocks noChangeArrowheads="1"/>
        </xdr:cNvSpPr>
      </xdr:nvSpPr>
      <xdr:spPr>
        <a:xfrm>
          <a:off x="7239000" y="3209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21" name="文字 8"/>
        <xdr:cNvSpPr txBox="1">
          <a:spLocks noChangeArrowheads="1"/>
        </xdr:cNvSpPr>
      </xdr:nvSpPr>
      <xdr:spPr>
        <a:xfrm>
          <a:off x="7239000" y="3209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22" name="文字 1"/>
        <xdr:cNvSpPr txBox="1">
          <a:spLocks noChangeArrowheads="1"/>
        </xdr:cNvSpPr>
      </xdr:nvSpPr>
      <xdr:spPr>
        <a:xfrm>
          <a:off x="7239000" y="2762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23" name="文字 2"/>
        <xdr:cNvSpPr txBox="1">
          <a:spLocks noChangeArrowheads="1"/>
        </xdr:cNvSpPr>
      </xdr:nvSpPr>
      <xdr:spPr>
        <a:xfrm>
          <a:off x="7239000" y="2762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24" name="文字 3"/>
        <xdr:cNvSpPr txBox="1">
          <a:spLocks noChangeArrowheads="1"/>
        </xdr:cNvSpPr>
      </xdr:nvSpPr>
      <xdr:spPr>
        <a:xfrm>
          <a:off x="7239000" y="2762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25" name="文字 4"/>
        <xdr:cNvSpPr txBox="1">
          <a:spLocks noChangeArrowheads="1"/>
        </xdr:cNvSpPr>
      </xdr:nvSpPr>
      <xdr:spPr>
        <a:xfrm>
          <a:off x="7239000" y="2762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26" name="文字 5"/>
        <xdr:cNvSpPr txBox="1">
          <a:spLocks noChangeArrowheads="1"/>
        </xdr:cNvSpPr>
      </xdr:nvSpPr>
      <xdr:spPr>
        <a:xfrm>
          <a:off x="7239000" y="2762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27" name="文字 6"/>
        <xdr:cNvSpPr txBox="1">
          <a:spLocks noChangeArrowheads="1"/>
        </xdr:cNvSpPr>
      </xdr:nvSpPr>
      <xdr:spPr>
        <a:xfrm>
          <a:off x="7239000" y="2762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85725</xdr:rowOff>
    </xdr:to>
    <xdr:sp>
      <xdr:nvSpPr>
        <xdr:cNvPr id="28" name="文字 7"/>
        <xdr:cNvSpPr txBox="1">
          <a:spLocks noChangeArrowheads="1"/>
        </xdr:cNvSpPr>
      </xdr:nvSpPr>
      <xdr:spPr>
        <a:xfrm>
          <a:off x="7239000" y="2762250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83820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85725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847725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47625</xdr:rowOff>
    </xdr:from>
    <xdr:to>
      <xdr:col>8</xdr:col>
      <xdr:colOff>0</xdr:colOff>
      <xdr:row>3</xdr:row>
      <xdr:rowOff>190500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781050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0</xdr:colOff>
      <xdr:row>2</xdr:row>
      <xdr:rowOff>133350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81915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9" name="文字 1"/>
        <xdr:cNvSpPr txBox="1">
          <a:spLocks noChangeArrowheads="1"/>
        </xdr:cNvSpPr>
      </xdr:nvSpPr>
      <xdr:spPr>
        <a:xfrm>
          <a:off x="7239000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0" name="文字 2"/>
        <xdr:cNvSpPr txBox="1">
          <a:spLocks noChangeArrowheads="1"/>
        </xdr:cNvSpPr>
      </xdr:nvSpPr>
      <xdr:spPr>
        <a:xfrm>
          <a:off x="7239000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1" name="文字 3"/>
        <xdr:cNvSpPr txBox="1">
          <a:spLocks noChangeArrowheads="1"/>
        </xdr:cNvSpPr>
      </xdr:nvSpPr>
      <xdr:spPr>
        <a:xfrm>
          <a:off x="7239000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2" name="文字 4"/>
        <xdr:cNvSpPr txBox="1">
          <a:spLocks noChangeArrowheads="1"/>
        </xdr:cNvSpPr>
      </xdr:nvSpPr>
      <xdr:spPr>
        <a:xfrm>
          <a:off x="7239000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3" name="文字 5"/>
        <xdr:cNvSpPr txBox="1">
          <a:spLocks noChangeArrowheads="1"/>
        </xdr:cNvSpPr>
      </xdr:nvSpPr>
      <xdr:spPr>
        <a:xfrm>
          <a:off x="7239000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4" name="文字 6"/>
        <xdr:cNvSpPr txBox="1">
          <a:spLocks noChangeArrowheads="1"/>
        </xdr:cNvSpPr>
      </xdr:nvSpPr>
      <xdr:spPr>
        <a:xfrm>
          <a:off x="7239000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180975</xdr:rowOff>
    </xdr:to>
    <xdr:sp>
      <xdr:nvSpPr>
        <xdr:cNvPr id="15" name="文字 7"/>
        <xdr:cNvSpPr txBox="1">
          <a:spLocks noChangeArrowheads="1"/>
        </xdr:cNvSpPr>
      </xdr:nvSpPr>
      <xdr:spPr>
        <a:xfrm>
          <a:off x="7239000" y="223837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6" name="文字 8"/>
        <xdr:cNvSpPr txBox="1">
          <a:spLocks noChangeArrowheads="1"/>
        </xdr:cNvSpPr>
      </xdr:nvSpPr>
      <xdr:spPr>
        <a:xfrm>
          <a:off x="7239000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7" name="文字 2"/>
        <xdr:cNvSpPr txBox="1">
          <a:spLocks noChangeArrowheads="1"/>
        </xdr:cNvSpPr>
      </xdr:nvSpPr>
      <xdr:spPr>
        <a:xfrm>
          <a:off x="7239000" y="3048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8" name="文字 3"/>
        <xdr:cNvSpPr txBox="1">
          <a:spLocks noChangeArrowheads="1"/>
        </xdr:cNvSpPr>
      </xdr:nvSpPr>
      <xdr:spPr>
        <a:xfrm>
          <a:off x="7239000" y="3048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9" name="文字 4"/>
        <xdr:cNvSpPr txBox="1">
          <a:spLocks noChangeArrowheads="1"/>
        </xdr:cNvSpPr>
      </xdr:nvSpPr>
      <xdr:spPr>
        <a:xfrm>
          <a:off x="7239000" y="3048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20" name="文字 5"/>
        <xdr:cNvSpPr txBox="1">
          <a:spLocks noChangeArrowheads="1"/>
        </xdr:cNvSpPr>
      </xdr:nvSpPr>
      <xdr:spPr>
        <a:xfrm>
          <a:off x="7239000" y="3048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21" name="文字 6"/>
        <xdr:cNvSpPr txBox="1">
          <a:spLocks noChangeArrowheads="1"/>
        </xdr:cNvSpPr>
      </xdr:nvSpPr>
      <xdr:spPr>
        <a:xfrm>
          <a:off x="7239000" y="3048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22" name="文字 7"/>
        <xdr:cNvSpPr txBox="1">
          <a:spLocks noChangeArrowheads="1"/>
        </xdr:cNvSpPr>
      </xdr:nvSpPr>
      <xdr:spPr>
        <a:xfrm>
          <a:off x="7239000" y="3048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23" name="文字 8"/>
        <xdr:cNvSpPr txBox="1">
          <a:spLocks noChangeArrowheads="1"/>
        </xdr:cNvSpPr>
      </xdr:nvSpPr>
      <xdr:spPr>
        <a:xfrm>
          <a:off x="7239000" y="3048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60960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6000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60960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6191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609600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47625</xdr:rowOff>
    </xdr:from>
    <xdr:to>
      <xdr:col>8</xdr:col>
      <xdr:colOff>0</xdr:colOff>
      <xdr:row>3</xdr:row>
      <xdr:rowOff>190500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542925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0</xdr:colOff>
      <xdr:row>2</xdr:row>
      <xdr:rowOff>133350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581025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" name="文字 1"/>
        <xdr:cNvSpPr txBox="1">
          <a:spLocks noChangeArrowheads="1"/>
        </xdr:cNvSpPr>
      </xdr:nvSpPr>
      <xdr:spPr>
        <a:xfrm>
          <a:off x="7239000" y="3571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" name="文字 2"/>
        <xdr:cNvSpPr txBox="1">
          <a:spLocks noChangeArrowheads="1"/>
        </xdr:cNvSpPr>
      </xdr:nvSpPr>
      <xdr:spPr>
        <a:xfrm>
          <a:off x="7239000" y="3571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1" name="文字 3"/>
        <xdr:cNvSpPr txBox="1">
          <a:spLocks noChangeArrowheads="1"/>
        </xdr:cNvSpPr>
      </xdr:nvSpPr>
      <xdr:spPr>
        <a:xfrm>
          <a:off x="7239000" y="3571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2" name="文字 4"/>
        <xdr:cNvSpPr txBox="1">
          <a:spLocks noChangeArrowheads="1"/>
        </xdr:cNvSpPr>
      </xdr:nvSpPr>
      <xdr:spPr>
        <a:xfrm>
          <a:off x="7239000" y="3571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3" name="文字 5"/>
        <xdr:cNvSpPr txBox="1">
          <a:spLocks noChangeArrowheads="1"/>
        </xdr:cNvSpPr>
      </xdr:nvSpPr>
      <xdr:spPr>
        <a:xfrm>
          <a:off x="7239000" y="3571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4" name="文字 6"/>
        <xdr:cNvSpPr txBox="1">
          <a:spLocks noChangeArrowheads="1"/>
        </xdr:cNvSpPr>
      </xdr:nvSpPr>
      <xdr:spPr>
        <a:xfrm>
          <a:off x="7239000" y="3571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5" name="文字 7"/>
        <xdr:cNvSpPr txBox="1">
          <a:spLocks noChangeArrowheads="1"/>
        </xdr:cNvSpPr>
      </xdr:nvSpPr>
      <xdr:spPr>
        <a:xfrm>
          <a:off x="7239000" y="3571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6" name="文字 8"/>
        <xdr:cNvSpPr txBox="1">
          <a:spLocks noChangeArrowheads="1"/>
        </xdr:cNvSpPr>
      </xdr:nvSpPr>
      <xdr:spPr>
        <a:xfrm>
          <a:off x="7239000" y="3571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7" name="文字 2"/>
        <xdr:cNvSpPr txBox="1">
          <a:spLocks noChangeArrowheads="1"/>
        </xdr:cNvSpPr>
      </xdr:nvSpPr>
      <xdr:spPr>
        <a:xfrm>
          <a:off x="7239000" y="3752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8" name="文字 3"/>
        <xdr:cNvSpPr txBox="1">
          <a:spLocks noChangeArrowheads="1"/>
        </xdr:cNvSpPr>
      </xdr:nvSpPr>
      <xdr:spPr>
        <a:xfrm>
          <a:off x="7239000" y="3752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9" name="文字 4"/>
        <xdr:cNvSpPr txBox="1">
          <a:spLocks noChangeArrowheads="1"/>
        </xdr:cNvSpPr>
      </xdr:nvSpPr>
      <xdr:spPr>
        <a:xfrm>
          <a:off x="7239000" y="3752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20" name="文字 5"/>
        <xdr:cNvSpPr txBox="1">
          <a:spLocks noChangeArrowheads="1"/>
        </xdr:cNvSpPr>
      </xdr:nvSpPr>
      <xdr:spPr>
        <a:xfrm>
          <a:off x="7239000" y="3752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21" name="文字 6"/>
        <xdr:cNvSpPr txBox="1">
          <a:spLocks noChangeArrowheads="1"/>
        </xdr:cNvSpPr>
      </xdr:nvSpPr>
      <xdr:spPr>
        <a:xfrm>
          <a:off x="7239000" y="3752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22" name="文字 7"/>
        <xdr:cNvSpPr txBox="1">
          <a:spLocks noChangeArrowheads="1"/>
        </xdr:cNvSpPr>
      </xdr:nvSpPr>
      <xdr:spPr>
        <a:xfrm>
          <a:off x="7239000" y="3752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23" name="文字 8"/>
        <xdr:cNvSpPr txBox="1">
          <a:spLocks noChangeArrowheads="1"/>
        </xdr:cNvSpPr>
      </xdr:nvSpPr>
      <xdr:spPr>
        <a:xfrm>
          <a:off x="7239000" y="3752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4" name="文字 1"/>
        <xdr:cNvSpPr txBox="1">
          <a:spLocks noChangeArrowheads="1"/>
        </xdr:cNvSpPr>
      </xdr:nvSpPr>
      <xdr:spPr>
        <a:xfrm>
          <a:off x="723900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5" name="文字 2"/>
        <xdr:cNvSpPr txBox="1">
          <a:spLocks noChangeArrowheads="1"/>
        </xdr:cNvSpPr>
      </xdr:nvSpPr>
      <xdr:spPr>
        <a:xfrm>
          <a:off x="723900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6" name="文字 3"/>
        <xdr:cNvSpPr txBox="1">
          <a:spLocks noChangeArrowheads="1"/>
        </xdr:cNvSpPr>
      </xdr:nvSpPr>
      <xdr:spPr>
        <a:xfrm>
          <a:off x="723900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7" name="文字 4"/>
        <xdr:cNvSpPr txBox="1">
          <a:spLocks noChangeArrowheads="1"/>
        </xdr:cNvSpPr>
      </xdr:nvSpPr>
      <xdr:spPr>
        <a:xfrm>
          <a:off x="723900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8" name="文字 5"/>
        <xdr:cNvSpPr txBox="1">
          <a:spLocks noChangeArrowheads="1"/>
        </xdr:cNvSpPr>
      </xdr:nvSpPr>
      <xdr:spPr>
        <a:xfrm>
          <a:off x="723900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9" name="文字 6"/>
        <xdr:cNvSpPr txBox="1">
          <a:spLocks noChangeArrowheads="1"/>
        </xdr:cNvSpPr>
      </xdr:nvSpPr>
      <xdr:spPr>
        <a:xfrm>
          <a:off x="723900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171450</xdr:rowOff>
    </xdr:to>
    <xdr:sp>
      <xdr:nvSpPr>
        <xdr:cNvPr id="30" name="文字 7"/>
        <xdr:cNvSpPr txBox="1">
          <a:spLocks noChangeArrowheads="1"/>
        </xdr:cNvSpPr>
      </xdr:nvSpPr>
      <xdr:spPr>
        <a:xfrm>
          <a:off x="7239000" y="19526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31" name="文字 8"/>
        <xdr:cNvSpPr txBox="1">
          <a:spLocks noChangeArrowheads="1"/>
        </xdr:cNvSpPr>
      </xdr:nvSpPr>
      <xdr:spPr>
        <a:xfrm>
          <a:off x="723900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7</xdr:col>
      <xdr:colOff>361950</xdr:colOff>
      <xdr:row>22</xdr:row>
      <xdr:rowOff>47625</xdr:rowOff>
    </xdr:from>
    <xdr:to>
      <xdr:col>7</xdr:col>
      <xdr:colOff>581025</xdr:colOff>
      <xdr:row>24</xdr:row>
      <xdr:rowOff>57150</xdr:rowOff>
    </xdr:to>
    <xdr:sp>
      <xdr:nvSpPr>
        <xdr:cNvPr id="32" name="TextBox 33"/>
        <xdr:cNvSpPr txBox="1">
          <a:spLocks noChangeArrowheads="1"/>
        </xdr:cNvSpPr>
      </xdr:nvSpPr>
      <xdr:spPr>
        <a:xfrm flipV="1">
          <a:off x="6334125" y="1409700"/>
          <a:ext cx="2190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600075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590550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600075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142875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609600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142875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600075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47625</xdr:rowOff>
    </xdr:from>
    <xdr:to>
      <xdr:col>8</xdr:col>
      <xdr:colOff>0</xdr:colOff>
      <xdr:row>3</xdr:row>
      <xdr:rowOff>190500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533400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0</xdr:colOff>
      <xdr:row>2</xdr:row>
      <xdr:rowOff>133350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57150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9" name="文字 9"/>
        <xdr:cNvSpPr txBox="1">
          <a:spLocks noChangeArrowheads="1"/>
        </xdr:cNvSpPr>
      </xdr:nvSpPr>
      <xdr:spPr>
        <a:xfrm>
          <a:off x="7239000" y="3295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10" name="文字 10"/>
        <xdr:cNvSpPr txBox="1">
          <a:spLocks noChangeArrowheads="1"/>
        </xdr:cNvSpPr>
      </xdr:nvSpPr>
      <xdr:spPr>
        <a:xfrm>
          <a:off x="7239000" y="3295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11" name="文字 11"/>
        <xdr:cNvSpPr txBox="1">
          <a:spLocks noChangeArrowheads="1"/>
        </xdr:cNvSpPr>
      </xdr:nvSpPr>
      <xdr:spPr>
        <a:xfrm>
          <a:off x="7239000" y="3295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12" name="文字 12"/>
        <xdr:cNvSpPr txBox="1">
          <a:spLocks noChangeArrowheads="1"/>
        </xdr:cNvSpPr>
      </xdr:nvSpPr>
      <xdr:spPr>
        <a:xfrm>
          <a:off x="7239000" y="3295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13" name="文字 13"/>
        <xdr:cNvSpPr txBox="1">
          <a:spLocks noChangeArrowheads="1"/>
        </xdr:cNvSpPr>
      </xdr:nvSpPr>
      <xdr:spPr>
        <a:xfrm>
          <a:off x="7239000" y="3295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14" name="文字 14"/>
        <xdr:cNvSpPr txBox="1">
          <a:spLocks noChangeArrowheads="1"/>
        </xdr:cNvSpPr>
      </xdr:nvSpPr>
      <xdr:spPr>
        <a:xfrm>
          <a:off x="7239000" y="3295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15" name="文字 15"/>
        <xdr:cNvSpPr txBox="1">
          <a:spLocks noChangeArrowheads="1"/>
        </xdr:cNvSpPr>
      </xdr:nvSpPr>
      <xdr:spPr>
        <a:xfrm>
          <a:off x="7239000" y="3295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16" name="文字 16"/>
        <xdr:cNvSpPr txBox="1">
          <a:spLocks noChangeArrowheads="1"/>
        </xdr:cNvSpPr>
      </xdr:nvSpPr>
      <xdr:spPr>
        <a:xfrm>
          <a:off x="7239000" y="3295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17" name="文字 2"/>
        <xdr:cNvSpPr txBox="1">
          <a:spLocks noChangeArrowheads="1"/>
        </xdr:cNvSpPr>
      </xdr:nvSpPr>
      <xdr:spPr>
        <a:xfrm>
          <a:off x="7239000" y="3295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18" name="文字 3"/>
        <xdr:cNvSpPr txBox="1">
          <a:spLocks noChangeArrowheads="1"/>
        </xdr:cNvSpPr>
      </xdr:nvSpPr>
      <xdr:spPr>
        <a:xfrm>
          <a:off x="7239000" y="3295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19" name="文字 4"/>
        <xdr:cNvSpPr txBox="1">
          <a:spLocks noChangeArrowheads="1"/>
        </xdr:cNvSpPr>
      </xdr:nvSpPr>
      <xdr:spPr>
        <a:xfrm>
          <a:off x="7239000" y="3295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20" name="文字 5"/>
        <xdr:cNvSpPr txBox="1">
          <a:spLocks noChangeArrowheads="1"/>
        </xdr:cNvSpPr>
      </xdr:nvSpPr>
      <xdr:spPr>
        <a:xfrm>
          <a:off x="7239000" y="3295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21" name="文字 6"/>
        <xdr:cNvSpPr txBox="1">
          <a:spLocks noChangeArrowheads="1"/>
        </xdr:cNvSpPr>
      </xdr:nvSpPr>
      <xdr:spPr>
        <a:xfrm>
          <a:off x="7239000" y="3295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22" name="文字 7"/>
        <xdr:cNvSpPr txBox="1">
          <a:spLocks noChangeArrowheads="1"/>
        </xdr:cNvSpPr>
      </xdr:nvSpPr>
      <xdr:spPr>
        <a:xfrm>
          <a:off x="7239000" y="3295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23" name="文字 8"/>
        <xdr:cNvSpPr txBox="1">
          <a:spLocks noChangeArrowheads="1"/>
        </xdr:cNvSpPr>
      </xdr:nvSpPr>
      <xdr:spPr>
        <a:xfrm>
          <a:off x="7239000" y="3295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24" name="文字 1"/>
        <xdr:cNvSpPr txBox="1">
          <a:spLocks noChangeArrowheads="1"/>
        </xdr:cNvSpPr>
      </xdr:nvSpPr>
      <xdr:spPr>
        <a:xfrm>
          <a:off x="7239000" y="2371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25" name="文字 2"/>
        <xdr:cNvSpPr txBox="1">
          <a:spLocks noChangeArrowheads="1"/>
        </xdr:cNvSpPr>
      </xdr:nvSpPr>
      <xdr:spPr>
        <a:xfrm>
          <a:off x="7239000" y="2371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26" name="文字 3"/>
        <xdr:cNvSpPr txBox="1">
          <a:spLocks noChangeArrowheads="1"/>
        </xdr:cNvSpPr>
      </xdr:nvSpPr>
      <xdr:spPr>
        <a:xfrm>
          <a:off x="7239000" y="2371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27" name="文字 4"/>
        <xdr:cNvSpPr txBox="1">
          <a:spLocks noChangeArrowheads="1"/>
        </xdr:cNvSpPr>
      </xdr:nvSpPr>
      <xdr:spPr>
        <a:xfrm>
          <a:off x="7239000" y="2371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28" name="文字 5"/>
        <xdr:cNvSpPr txBox="1">
          <a:spLocks noChangeArrowheads="1"/>
        </xdr:cNvSpPr>
      </xdr:nvSpPr>
      <xdr:spPr>
        <a:xfrm>
          <a:off x="7239000" y="2371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29" name="文字 6"/>
        <xdr:cNvSpPr txBox="1">
          <a:spLocks noChangeArrowheads="1"/>
        </xdr:cNvSpPr>
      </xdr:nvSpPr>
      <xdr:spPr>
        <a:xfrm>
          <a:off x="7239000" y="2371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30" name="文字 7"/>
        <xdr:cNvSpPr txBox="1">
          <a:spLocks noChangeArrowheads="1"/>
        </xdr:cNvSpPr>
      </xdr:nvSpPr>
      <xdr:spPr>
        <a:xfrm>
          <a:off x="7239000" y="2371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31" name="文字 8"/>
        <xdr:cNvSpPr txBox="1">
          <a:spLocks noChangeArrowheads="1"/>
        </xdr:cNvSpPr>
      </xdr:nvSpPr>
      <xdr:spPr>
        <a:xfrm>
          <a:off x="7239000" y="2371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5429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53340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5429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55245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542925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428625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47625</xdr:rowOff>
    </xdr:from>
    <xdr:to>
      <xdr:col>8</xdr:col>
      <xdr:colOff>0</xdr:colOff>
      <xdr:row>3</xdr:row>
      <xdr:rowOff>190500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476250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0</xdr:colOff>
      <xdr:row>2</xdr:row>
      <xdr:rowOff>133350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51435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" name="文字 9"/>
        <xdr:cNvSpPr txBox="1">
          <a:spLocks noChangeArrowheads="1"/>
        </xdr:cNvSpPr>
      </xdr:nvSpPr>
      <xdr:spPr>
        <a:xfrm>
          <a:off x="7239000" y="3057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" name="文字 10"/>
        <xdr:cNvSpPr txBox="1">
          <a:spLocks noChangeArrowheads="1"/>
        </xdr:cNvSpPr>
      </xdr:nvSpPr>
      <xdr:spPr>
        <a:xfrm>
          <a:off x="7239000" y="3057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1" name="文字 11"/>
        <xdr:cNvSpPr txBox="1">
          <a:spLocks noChangeArrowheads="1"/>
        </xdr:cNvSpPr>
      </xdr:nvSpPr>
      <xdr:spPr>
        <a:xfrm>
          <a:off x="7239000" y="3057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2" name="文字 12"/>
        <xdr:cNvSpPr txBox="1">
          <a:spLocks noChangeArrowheads="1"/>
        </xdr:cNvSpPr>
      </xdr:nvSpPr>
      <xdr:spPr>
        <a:xfrm>
          <a:off x="7239000" y="3057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3" name="文字 13"/>
        <xdr:cNvSpPr txBox="1">
          <a:spLocks noChangeArrowheads="1"/>
        </xdr:cNvSpPr>
      </xdr:nvSpPr>
      <xdr:spPr>
        <a:xfrm>
          <a:off x="7239000" y="3057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4" name="文字 14"/>
        <xdr:cNvSpPr txBox="1">
          <a:spLocks noChangeArrowheads="1"/>
        </xdr:cNvSpPr>
      </xdr:nvSpPr>
      <xdr:spPr>
        <a:xfrm>
          <a:off x="7239000" y="3057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5" name="文字 15"/>
        <xdr:cNvSpPr txBox="1">
          <a:spLocks noChangeArrowheads="1"/>
        </xdr:cNvSpPr>
      </xdr:nvSpPr>
      <xdr:spPr>
        <a:xfrm>
          <a:off x="7239000" y="3057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6" name="文字 16"/>
        <xdr:cNvSpPr txBox="1">
          <a:spLocks noChangeArrowheads="1"/>
        </xdr:cNvSpPr>
      </xdr:nvSpPr>
      <xdr:spPr>
        <a:xfrm>
          <a:off x="7239000" y="3057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7" name="文字 1"/>
        <xdr:cNvSpPr txBox="1">
          <a:spLocks noChangeArrowheads="1"/>
        </xdr:cNvSpPr>
      </xdr:nvSpPr>
      <xdr:spPr>
        <a:xfrm>
          <a:off x="7239000" y="3057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8" name="文字 2"/>
        <xdr:cNvSpPr txBox="1">
          <a:spLocks noChangeArrowheads="1"/>
        </xdr:cNvSpPr>
      </xdr:nvSpPr>
      <xdr:spPr>
        <a:xfrm>
          <a:off x="7239000" y="3057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9" name="文字 3"/>
        <xdr:cNvSpPr txBox="1">
          <a:spLocks noChangeArrowheads="1"/>
        </xdr:cNvSpPr>
      </xdr:nvSpPr>
      <xdr:spPr>
        <a:xfrm>
          <a:off x="7239000" y="3057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0" name="文字 4"/>
        <xdr:cNvSpPr txBox="1">
          <a:spLocks noChangeArrowheads="1"/>
        </xdr:cNvSpPr>
      </xdr:nvSpPr>
      <xdr:spPr>
        <a:xfrm>
          <a:off x="7239000" y="3057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1" name="文字 5"/>
        <xdr:cNvSpPr txBox="1">
          <a:spLocks noChangeArrowheads="1"/>
        </xdr:cNvSpPr>
      </xdr:nvSpPr>
      <xdr:spPr>
        <a:xfrm>
          <a:off x="7239000" y="3057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2" name="文字 6"/>
        <xdr:cNvSpPr txBox="1">
          <a:spLocks noChangeArrowheads="1"/>
        </xdr:cNvSpPr>
      </xdr:nvSpPr>
      <xdr:spPr>
        <a:xfrm>
          <a:off x="7239000" y="3057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3" name="文字 7"/>
        <xdr:cNvSpPr txBox="1">
          <a:spLocks noChangeArrowheads="1"/>
        </xdr:cNvSpPr>
      </xdr:nvSpPr>
      <xdr:spPr>
        <a:xfrm>
          <a:off x="7239000" y="3057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4" name="文字 8"/>
        <xdr:cNvSpPr txBox="1">
          <a:spLocks noChangeArrowheads="1"/>
        </xdr:cNvSpPr>
      </xdr:nvSpPr>
      <xdr:spPr>
        <a:xfrm>
          <a:off x="7239000" y="3057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5" name="文字 2"/>
        <xdr:cNvSpPr txBox="1">
          <a:spLocks noChangeArrowheads="1"/>
        </xdr:cNvSpPr>
      </xdr:nvSpPr>
      <xdr:spPr>
        <a:xfrm>
          <a:off x="7239000" y="3057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6" name="文字 3"/>
        <xdr:cNvSpPr txBox="1">
          <a:spLocks noChangeArrowheads="1"/>
        </xdr:cNvSpPr>
      </xdr:nvSpPr>
      <xdr:spPr>
        <a:xfrm>
          <a:off x="7239000" y="3057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7" name="文字 4"/>
        <xdr:cNvSpPr txBox="1">
          <a:spLocks noChangeArrowheads="1"/>
        </xdr:cNvSpPr>
      </xdr:nvSpPr>
      <xdr:spPr>
        <a:xfrm>
          <a:off x="7239000" y="3057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8" name="文字 5"/>
        <xdr:cNvSpPr txBox="1">
          <a:spLocks noChangeArrowheads="1"/>
        </xdr:cNvSpPr>
      </xdr:nvSpPr>
      <xdr:spPr>
        <a:xfrm>
          <a:off x="7239000" y="3057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9" name="文字 6"/>
        <xdr:cNvSpPr txBox="1">
          <a:spLocks noChangeArrowheads="1"/>
        </xdr:cNvSpPr>
      </xdr:nvSpPr>
      <xdr:spPr>
        <a:xfrm>
          <a:off x="7239000" y="3057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30" name="文字 7"/>
        <xdr:cNvSpPr txBox="1">
          <a:spLocks noChangeArrowheads="1"/>
        </xdr:cNvSpPr>
      </xdr:nvSpPr>
      <xdr:spPr>
        <a:xfrm>
          <a:off x="7239000" y="3057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31" name="文字 8"/>
        <xdr:cNvSpPr txBox="1">
          <a:spLocks noChangeArrowheads="1"/>
        </xdr:cNvSpPr>
      </xdr:nvSpPr>
      <xdr:spPr>
        <a:xfrm>
          <a:off x="7239000" y="3057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32" name="文字 1"/>
        <xdr:cNvSpPr txBox="1">
          <a:spLocks noChangeArrowheads="1"/>
        </xdr:cNvSpPr>
      </xdr:nvSpPr>
      <xdr:spPr>
        <a:xfrm>
          <a:off x="7239000" y="3057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33" name="文字 2"/>
        <xdr:cNvSpPr txBox="1">
          <a:spLocks noChangeArrowheads="1"/>
        </xdr:cNvSpPr>
      </xdr:nvSpPr>
      <xdr:spPr>
        <a:xfrm>
          <a:off x="7239000" y="3057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34" name="文字 3"/>
        <xdr:cNvSpPr txBox="1">
          <a:spLocks noChangeArrowheads="1"/>
        </xdr:cNvSpPr>
      </xdr:nvSpPr>
      <xdr:spPr>
        <a:xfrm>
          <a:off x="7239000" y="3057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35" name="文字 4"/>
        <xdr:cNvSpPr txBox="1">
          <a:spLocks noChangeArrowheads="1"/>
        </xdr:cNvSpPr>
      </xdr:nvSpPr>
      <xdr:spPr>
        <a:xfrm>
          <a:off x="7239000" y="3057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36" name="文字 5"/>
        <xdr:cNvSpPr txBox="1">
          <a:spLocks noChangeArrowheads="1"/>
        </xdr:cNvSpPr>
      </xdr:nvSpPr>
      <xdr:spPr>
        <a:xfrm>
          <a:off x="7239000" y="3057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37" name="文字 6"/>
        <xdr:cNvSpPr txBox="1">
          <a:spLocks noChangeArrowheads="1"/>
        </xdr:cNvSpPr>
      </xdr:nvSpPr>
      <xdr:spPr>
        <a:xfrm>
          <a:off x="7239000" y="3057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38" name="文字 7"/>
        <xdr:cNvSpPr txBox="1">
          <a:spLocks noChangeArrowheads="1"/>
        </xdr:cNvSpPr>
      </xdr:nvSpPr>
      <xdr:spPr>
        <a:xfrm>
          <a:off x="7239000" y="3057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39" name="文字 8"/>
        <xdr:cNvSpPr txBox="1">
          <a:spLocks noChangeArrowheads="1"/>
        </xdr:cNvSpPr>
      </xdr:nvSpPr>
      <xdr:spPr>
        <a:xfrm>
          <a:off x="7239000" y="3057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0" name="文字 1"/>
        <xdr:cNvSpPr txBox="1">
          <a:spLocks noChangeArrowheads="1"/>
        </xdr:cNvSpPr>
      </xdr:nvSpPr>
      <xdr:spPr>
        <a:xfrm>
          <a:off x="7239000" y="189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1" name="文字 2"/>
        <xdr:cNvSpPr txBox="1">
          <a:spLocks noChangeArrowheads="1"/>
        </xdr:cNvSpPr>
      </xdr:nvSpPr>
      <xdr:spPr>
        <a:xfrm>
          <a:off x="7239000" y="189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2" name="文字 3"/>
        <xdr:cNvSpPr txBox="1">
          <a:spLocks noChangeArrowheads="1"/>
        </xdr:cNvSpPr>
      </xdr:nvSpPr>
      <xdr:spPr>
        <a:xfrm>
          <a:off x="7239000" y="189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3" name="文字 4"/>
        <xdr:cNvSpPr txBox="1">
          <a:spLocks noChangeArrowheads="1"/>
        </xdr:cNvSpPr>
      </xdr:nvSpPr>
      <xdr:spPr>
        <a:xfrm>
          <a:off x="7239000" y="189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4" name="文字 5"/>
        <xdr:cNvSpPr txBox="1">
          <a:spLocks noChangeArrowheads="1"/>
        </xdr:cNvSpPr>
      </xdr:nvSpPr>
      <xdr:spPr>
        <a:xfrm>
          <a:off x="7239000" y="189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5" name="文字 6"/>
        <xdr:cNvSpPr txBox="1">
          <a:spLocks noChangeArrowheads="1"/>
        </xdr:cNvSpPr>
      </xdr:nvSpPr>
      <xdr:spPr>
        <a:xfrm>
          <a:off x="7239000" y="189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190500</xdr:rowOff>
    </xdr:to>
    <xdr:sp>
      <xdr:nvSpPr>
        <xdr:cNvPr id="46" name="文字 7"/>
        <xdr:cNvSpPr txBox="1">
          <a:spLocks noChangeArrowheads="1"/>
        </xdr:cNvSpPr>
      </xdr:nvSpPr>
      <xdr:spPr>
        <a:xfrm>
          <a:off x="7239000" y="1895475"/>
          <a:ext cx="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7" name="文字 8"/>
        <xdr:cNvSpPr txBox="1">
          <a:spLocks noChangeArrowheads="1"/>
        </xdr:cNvSpPr>
      </xdr:nvSpPr>
      <xdr:spPr>
        <a:xfrm>
          <a:off x="7239000" y="189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8" name="文字 1"/>
        <xdr:cNvSpPr txBox="1">
          <a:spLocks noChangeArrowheads="1"/>
        </xdr:cNvSpPr>
      </xdr:nvSpPr>
      <xdr:spPr>
        <a:xfrm>
          <a:off x="7239000" y="189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9" name="文字 2"/>
        <xdr:cNvSpPr txBox="1">
          <a:spLocks noChangeArrowheads="1"/>
        </xdr:cNvSpPr>
      </xdr:nvSpPr>
      <xdr:spPr>
        <a:xfrm>
          <a:off x="7239000" y="189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50" name="文字 3"/>
        <xdr:cNvSpPr txBox="1">
          <a:spLocks noChangeArrowheads="1"/>
        </xdr:cNvSpPr>
      </xdr:nvSpPr>
      <xdr:spPr>
        <a:xfrm>
          <a:off x="7239000" y="189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51" name="文字 4"/>
        <xdr:cNvSpPr txBox="1">
          <a:spLocks noChangeArrowheads="1"/>
        </xdr:cNvSpPr>
      </xdr:nvSpPr>
      <xdr:spPr>
        <a:xfrm>
          <a:off x="7239000" y="189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52" name="文字 5"/>
        <xdr:cNvSpPr txBox="1">
          <a:spLocks noChangeArrowheads="1"/>
        </xdr:cNvSpPr>
      </xdr:nvSpPr>
      <xdr:spPr>
        <a:xfrm>
          <a:off x="7239000" y="189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53" name="文字 6"/>
        <xdr:cNvSpPr txBox="1">
          <a:spLocks noChangeArrowheads="1"/>
        </xdr:cNvSpPr>
      </xdr:nvSpPr>
      <xdr:spPr>
        <a:xfrm>
          <a:off x="7239000" y="189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190500</xdr:rowOff>
    </xdr:to>
    <xdr:sp>
      <xdr:nvSpPr>
        <xdr:cNvPr id="54" name="文字 7"/>
        <xdr:cNvSpPr txBox="1">
          <a:spLocks noChangeArrowheads="1"/>
        </xdr:cNvSpPr>
      </xdr:nvSpPr>
      <xdr:spPr>
        <a:xfrm>
          <a:off x="7239000" y="1895475"/>
          <a:ext cx="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55" name="文字 8"/>
        <xdr:cNvSpPr txBox="1">
          <a:spLocks noChangeArrowheads="1"/>
        </xdr:cNvSpPr>
      </xdr:nvSpPr>
      <xdr:spPr>
        <a:xfrm>
          <a:off x="7239000" y="189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83820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85725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847725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47625</xdr:rowOff>
    </xdr:from>
    <xdr:to>
      <xdr:col>8</xdr:col>
      <xdr:colOff>0</xdr:colOff>
      <xdr:row>3</xdr:row>
      <xdr:rowOff>190500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781050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0</xdr:colOff>
      <xdr:row>2</xdr:row>
      <xdr:rowOff>133350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81915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9" name="文字 2"/>
        <xdr:cNvSpPr txBox="1">
          <a:spLocks noChangeArrowheads="1"/>
        </xdr:cNvSpPr>
      </xdr:nvSpPr>
      <xdr:spPr>
        <a:xfrm>
          <a:off x="7239000" y="2819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0" name="文字 3"/>
        <xdr:cNvSpPr txBox="1">
          <a:spLocks noChangeArrowheads="1"/>
        </xdr:cNvSpPr>
      </xdr:nvSpPr>
      <xdr:spPr>
        <a:xfrm>
          <a:off x="7239000" y="2819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1" name="文字 4"/>
        <xdr:cNvSpPr txBox="1">
          <a:spLocks noChangeArrowheads="1"/>
        </xdr:cNvSpPr>
      </xdr:nvSpPr>
      <xdr:spPr>
        <a:xfrm>
          <a:off x="7239000" y="2819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2" name="文字 5"/>
        <xdr:cNvSpPr txBox="1">
          <a:spLocks noChangeArrowheads="1"/>
        </xdr:cNvSpPr>
      </xdr:nvSpPr>
      <xdr:spPr>
        <a:xfrm>
          <a:off x="7239000" y="2819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3" name="文字 6"/>
        <xdr:cNvSpPr txBox="1">
          <a:spLocks noChangeArrowheads="1"/>
        </xdr:cNvSpPr>
      </xdr:nvSpPr>
      <xdr:spPr>
        <a:xfrm>
          <a:off x="7239000" y="2819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4" name="文字 7"/>
        <xdr:cNvSpPr txBox="1">
          <a:spLocks noChangeArrowheads="1"/>
        </xdr:cNvSpPr>
      </xdr:nvSpPr>
      <xdr:spPr>
        <a:xfrm>
          <a:off x="7239000" y="2819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5" name="文字 8"/>
        <xdr:cNvSpPr txBox="1">
          <a:spLocks noChangeArrowheads="1"/>
        </xdr:cNvSpPr>
      </xdr:nvSpPr>
      <xdr:spPr>
        <a:xfrm>
          <a:off x="7239000" y="2819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83820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85725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847725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47625</xdr:rowOff>
    </xdr:from>
    <xdr:to>
      <xdr:col>8</xdr:col>
      <xdr:colOff>0</xdr:colOff>
      <xdr:row>3</xdr:row>
      <xdr:rowOff>190500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781050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0</xdr:colOff>
      <xdr:row>2</xdr:row>
      <xdr:rowOff>133350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81915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9" name="文字 2"/>
        <xdr:cNvSpPr txBox="1">
          <a:spLocks noChangeArrowheads="1"/>
        </xdr:cNvSpPr>
      </xdr:nvSpPr>
      <xdr:spPr>
        <a:xfrm>
          <a:off x="7239000" y="2724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0" name="文字 3"/>
        <xdr:cNvSpPr txBox="1">
          <a:spLocks noChangeArrowheads="1"/>
        </xdr:cNvSpPr>
      </xdr:nvSpPr>
      <xdr:spPr>
        <a:xfrm>
          <a:off x="7239000" y="2724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1" name="文字 4"/>
        <xdr:cNvSpPr txBox="1">
          <a:spLocks noChangeArrowheads="1"/>
        </xdr:cNvSpPr>
      </xdr:nvSpPr>
      <xdr:spPr>
        <a:xfrm>
          <a:off x="7239000" y="2724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2" name="文字 5"/>
        <xdr:cNvSpPr txBox="1">
          <a:spLocks noChangeArrowheads="1"/>
        </xdr:cNvSpPr>
      </xdr:nvSpPr>
      <xdr:spPr>
        <a:xfrm>
          <a:off x="7239000" y="2724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3" name="文字 6"/>
        <xdr:cNvSpPr txBox="1">
          <a:spLocks noChangeArrowheads="1"/>
        </xdr:cNvSpPr>
      </xdr:nvSpPr>
      <xdr:spPr>
        <a:xfrm>
          <a:off x="7239000" y="2724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4" name="文字 7"/>
        <xdr:cNvSpPr txBox="1">
          <a:spLocks noChangeArrowheads="1"/>
        </xdr:cNvSpPr>
      </xdr:nvSpPr>
      <xdr:spPr>
        <a:xfrm>
          <a:off x="7239000" y="2724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5" name="文字 8"/>
        <xdr:cNvSpPr txBox="1">
          <a:spLocks noChangeArrowheads="1"/>
        </xdr:cNvSpPr>
      </xdr:nvSpPr>
      <xdr:spPr>
        <a:xfrm>
          <a:off x="7239000" y="2724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209550</xdr:rowOff>
    </xdr:from>
    <xdr:to>
      <xdr:col>8</xdr:col>
      <xdr:colOff>0</xdr:colOff>
      <xdr:row>2</xdr:row>
      <xdr:rowOff>123825</xdr:rowOff>
    </xdr:to>
    <xdr:sp>
      <xdr:nvSpPr>
        <xdr:cNvPr id="2" name="文字 3"/>
        <xdr:cNvSpPr txBox="1">
          <a:spLocks noChangeArrowheads="1"/>
        </xdr:cNvSpPr>
      </xdr:nvSpPr>
      <xdr:spPr>
        <a:xfrm>
          <a:off x="7239000" y="94297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3" name="文字 4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247650</xdr:rowOff>
    </xdr:from>
    <xdr:to>
      <xdr:col>8</xdr:col>
      <xdr:colOff>0</xdr:colOff>
      <xdr:row>2</xdr:row>
      <xdr:rowOff>152400</xdr:rowOff>
    </xdr:to>
    <xdr:sp>
      <xdr:nvSpPr>
        <xdr:cNvPr id="4" name="文字 5"/>
        <xdr:cNvSpPr txBox="1">
          <a:spLocks noChangeArrowheads="1"/>
        </xdr:cNvSpPr>
      </xdr:nvSpPr>
      <xdr:spPr>
        <a:xfrm>
          <a:off x="7239000" y="98107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152400</xdr:rowOff>
    </xdr:to>
    <xdr:sp>
      <xdr:nvSpPr>
        <xdr:cNvPr id="5" name="文字 6"/>
        <xdr:cNvSpPr txBox="1">
          <a:spLocks noChangeArrowheads="1"/>
        </xdr:cNvSpPr>
      </xdr:nvSpPr>
      <xdr:spPr>
        <a:xfrm>
          <a:off x="7239000" y="962025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266700</xdr:rowOff>
    </xdr:from>
    <xdr:to>
      <xdr:col>8</xdr:col>
      <xdr:colOff>0</xdr:colOff>
      <xdr:row>0</xdr:row>
      <xdr:rowOff>476250</xdr:rowOff>
    </xdr:to>
    <xdr:sp>
      <xdr:nvSpPr>
        <xdr:cNvPr id="6" name="文字 7"/>
        <xdr:cNvSpPr txBox="1">
          <a:spLocks noChangeArrowheads="1"/>
        </xdr:cNvSpPr>
      </xdr:nvSpPr>
      <xdr:spPr>
        <a:xfrm>
          <a:off x="7239000" y="26670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0</xdr:colOff>
      <xdr:row>3</xdr:row>
      <xdr:rowOff>190500</xdr:rowOff>
    </xdr:to>
    <xdr:sp>
      <xdr:nvSpPr>
        <xdr:cNvPr id="7" name="文字 8"/>
        <xdr:cNvSpPr txBox="1">
          <a:spLocks noChangeArrowheads="1"/>
        </xdr:cNvSpPr>
      </xdr:nvSpPr>
      <xdr:spPr>
        <a:xfrm>
          <a:off x="7239000" y="828675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8" name="文字 2"/>
        <xdr:cNvSpPr txBox="1">
          <a:spLocks noChangeArrowheads="1"/>
        </xdr:cNvSpPr>
      </xdr:nvSpPr>
      <xdr:spPr>
        <a:xfrm>
          <a:off x="7239000" y="3143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9" name="文字 3"/>
        <xdr:cNvSpPr txBox="1">
          <a:spLocks noChangeArrowheads="1"/>
        </xdr:cNvSpPr>
      </xdr:nvSpPr>
      <xdr:spPr>
        <a:xfrm>
          <a:off x="7239000" y="3143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0" name="文字 4"/>
        <xdr:cNvSpPr txBox="1">
          <a:spLocks noChangeArrowheads="1"/>
        </xdr:cNvSpPr>
      </xdr:nvSpPr>
      <xdr:spPr>
        <a:xfrm>
          <a:off x="7239000" y="3143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1" name="文字 5"/>
        <xdr:cNvSpPr txBox="1">
          <a:spLocks noChangeArrowheads="1"/>
        </xdr:cNvSpPr>
      </xdr:nvSpPr>
      <xdr:spPr>
        <a:xfrm>
          <a:off x="7239000" y="3143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2" name="文字 6"/>
        <xdr:cNvSpPr txBox="1">
          <a:spLocks noChangeArrowheads="1"/>
        </xdr:cNvSpPr>
      </xdr:nvSpPr>
      <xdr:spPr>
        <a:xfrm>
          <a:off x="7239000" y="3143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3" name="文字 7"/>
        <xdr:cNvSpPr txBox="1">
          <a:spLocks noChangeArrowheads="1"/>
        </xdr:cNvSpPr>
      </xdr:nvSpPr>
      <xdr:spPr>
        <a:xfrm>
          <a:off x="7239000" y="3143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4" name="文字 8"/>
        <xdr:cNvSpPr txBox="1">
          <a:spLocks noChangeArrowheads="1"/>
        </xdr:cNvSpPr>
      </xdr:nvSpPr>
      <xdr:spPr>
        <a:xfrm>
          <a:off x="7239000" y="3143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5" name="文字 2"/>
        <xdr:cNvSpPr txBox="1">
          <a:spLocks noChangeArrowheads="1"/>
        </xdr:cNvSpPr>
      </xdr:nvSpPr>
      <xdr:spPr>
        <a:xfrm>
          <a:off x="7239000" y="3143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6" name="文字 3"/>
        <xdr:cNvSpPr txBox="1">
          <a:spLocks noChangeArrowheads="1"/>
        </xdr:cNvSpPr>
      </xdr:nvSpPr>
      <xdr:spPr>
        <a:xfrm>
          <a:off x="7239000" y="3143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7" name="文字 4"/>
        <xdr:cNvSpPr txBox="1">
          <a:spLocks noChangeArrowheads="1"/>
        </xdr:cNvSpPr>
      </xdr:nvSpPr>
      <xdr:spPr>
        <a:xfrm>
          <a:off x="7239000" y="3143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8" name="文字 5"/>
        <xdr:cNvSpPr txBox="1">
          <a:spLocks noChangeArrowheads="1"/>
        </xdr:cNvSpPr>
      </xdr:nvSpPr>
      <xdr:spPr>
        <a:xfrm>
          <a:off x="7239000" y="3143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9" name="文字 6"/>
        <xdr:cNvSpPr txBox="1">
          <a:spLocks noChangeArrowheads="1"/>
        </xdr:cNvSpPr>
      </xdr:nvSpPr>
      <xdr:spPr>
        <a:xfrm>
          <a:off x="7239000" y="3143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20" name="文字 7"/>
        <xdr:cNvSpPr txBox="1">
          <a:spLocks noChangeArrowheads="1"/>
        </xdr:cNvSpPr>
      </xdr:nvSpPr>
      <xdr:spPr>
        <a:xfrm>
          <a:off x="7239000" y="3143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21" name="文字 8"/>
        <xdr:cNvSpPr txBox="1">
          <a:spLocks noChangeArrowheads="1"/>
        </xdr:cNvSpPr>
      </xdr:nvSpPr>
      <xdr:spPr>
        <a:xfrm>
          <a:off x="7239000" y="3143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2" name="文字 2"/>
        <xdr:cNvSpPr txBox="1">
          <a:spLocks noChangeArrowheads="1"/>
        </xdr:cNvSpPr>
      </xdr:nvSpPr>
      <xdr:spPr>
        <a:xfrm>
          <a:off x="723900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3" name="文字 3"/>
        <xdr:cNvSpPr txBox="1">
          <a:spLocks noChangeArrowheads="1"/>
        </xdr:cNvSpPr>
      </xdr:nvSpPr>
      <xdr:spPr>
        <a:xfrm>
          <a:off x="723900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4" name="文字 4"/>
        <xdr:cNvSpPr txBox="1">
          <a:spLocks noChangeArrowheads="1"/>
        </xdr:cNvSpPr>
      </xdr:nvSpPr>
      <xdr:spPr>
        <a:xfrm>
          <a:off x="723900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5" name="文字 5"/>
        <xdr:cNvSpPr txBox="1">
          <a:spLocks noChangeArrowheads="1"/>
        </xdr:cNvSpPr>
      </xdr:nvSpPr>
      <xdr:spPr>
        <a:xfrm>
          <a:off x="723900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6" name="文字 6"/>
        <xdr:cNvSpPr txBox="1">
          <a:spLocks noChangeArrowheads="1"/>
        </xdr:cNvSpPr>
      </xdr:nvSpPr>
      <xdr:spPr>
        <a:xfrm>
          <a:off x="723900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7" name="文字 7"/>
        <xdr:cNvSpPr txBox="1">
          <a:spLocks noChangeArrowheads="1"/>
        </xdr:cNvSpPr>
      </xdr:nvSpPr>
      <xdr:spPr>
        <a:xfrm>
          <a:off x="723900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8" name="文字 8"/>
        <xdr:cNvSpPr txBox="1">
          <a:spLocks noChangeArrowheads="1"/>
        </xdr:cNvSpPr>
      </xdr:nvSpPr>
      <xdr:spPr>
        <a:xfrm>
          <a:off x="723900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29" name="文字 2"/>
        <xdr:cNvSpPr txBox="1">
          <a:spLocks noChangeArrowheads="1"/>
        </xdr:cNvSpPr>
      </xdr:nvSpPr>
      <xdr:spPr>
        <a:xfrm>
          <a:off x="7239000" y="3143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30" name="文字 3"/>
        <xdr:cNvSpPr txBox="1">
          <a:spLocks noChangeArrowheads="1"/>
        </xdr:cNvSpPr>
      </xdr:nvSpPr>
      <xdr:spPr>
        <a:xfrm>
          <a:off x="7239000" y="3143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31" name="文字 4"/>
        <xdr:cNvSpPr txBox="1">
          <a:spLocks noChangeArrowheads="1"/>
        </xdr:cNvSpPr>
      </xdr:nvSpPr>
      <xdr:spPr>
        <a:xfrm>
          <a:off x="7239000" y="3143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32" name="文字 5"/>
        <xdr:cNvSpPr txBox="1">
          <a:spLocks noChangeArrowheads="1"/>
        </xdr:cNvSpPr>
      </xdr:nvSpPr>
      <xdr:spPr>
        <a:xfrm>
          <a:off x="7239000" y="3143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33" name="文字 6"/>
        <xdr:cNvSpPr txBox="1">
          <a:spLocks noChangeArrowheads="1"/>
        </xdr:cNvSpPr>
      </xdr:nvSpPr>
      <xdr:spPr>
        <a:xfrm>
          <a:off x="7239000" y="3143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34" name="文字 7"/>
        <xdr:cNvSpPr txBox="1">
          <a:spLocks noChangeArrowheads="1"/>
        </xdr:cNvSpPr>
      </xdr:nvSpPr>
      <xdr:spPr>
        <a:xfrm>
          <a:off x="7239000" y="3143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35" name="文字 8"/>
        <xdr:cNvSpPr txBox="1">
          <a:spLocks noChangeArrowheads="1"/>
        </xdr:cNvSpPr>
      </xdr:nvSpPr>
      <xdr:spPr>
        <a:xfrm>
          <a:off x="7239000" y="3143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36</xdr:row>
      <xdr:rowOff>114300</xdr:rowOff>
    </xdr:from>
    <xdr:to>
      <xdr:col>8</xdr:col>
      <xdr:colOff>0</xdr:colOff>
      <xdr:row>37</xdr:row>
      <xdr:rowOff>133350</xdr:rowOff>
    </xdr:to>
    <xdr:sp>
      <xdr:nvSpPr>
        <xdr:cNvPr id="36" name="文字 1"/>
        <xdr:cNvSpPr txBox="1">
          <a:spLocks noChangeArrowheads="1"/>
        </xdr:cNvSpPr>
      </xdr:nvSpPr>
      <xdr:spPr>
        <a:xfrm>
          <a:off x="7239000" y="40481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36</xdr:row>
      <xdr:rowOff>104775</xdr:rowOff>
    </xdr:from>
    <xdr:to>
      <xdr:col>8</xdr:col>
      <xdr:colOff>0</xdr:colOff>
      <xdr:row>37</xdr:row>
      <xdr:rowOff>123825</xdr:rowOff>
    </xdr:to>
    <xdr:sp>
      <xdr:nvSpPr>
        <xdr:cNvPr id="37" name="文字 2"/>
        <xdr:cNvSpPr txBox="1">
          <a:spLocks noChangeArrowheads="1"/>
        </xdr:cNvSpPr>
      </xdr:nvSpPr>
      <xdr:spPr>
        <a:xfrm>
          <a:off x="7239000" y="403860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36</xdr:row>
      <xdr:rowOff>114300</xdr:rowOff>
    </xdr:from>
    <xdr:to>
      <xdr:col>8</xdr:col>
      <xdr:colOff>0</xdr:colOff>
      <xdr:row>37</xdr:row>
      <xdr:rowOff>133350</xdr:rowOff>
    </xdr:to>
    <xdr:sp>
      <xdr:nvSpPr>
        <xdr:cNvPr id="38" name="文字 3"/>
        <xdr:cNvSpPr txBox="1">
          <a:spLocks noChangeArrowheads="1"/>
        </xdr:cNvSpPr>
      </xdr:nvSpPr>
      <xdr:spPr>
        <a:xfrm>
          <a:off x="7239000" y="40481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36</xdr:row>
      <xdr:rowOff>123825</xdr:rowOff>
    </xdr:from>
    <xdr:to>
      <xdr:col>8</xdr:col>
      <xdr:colOff>0</xdr:colOff>
      <xdr:row>37</xdr:row>
      <xdr:rowOff>152400</xdr:rowOff>
    </xdr:to>
    <xdr:sp>
      <xdr:nvSpPr>
        <xdr:cNvPr id="39" name="文字 4"/>
        <xdr:cNvSpPr txBox="1">
          <a:spLocks noChangeArrowheads="1"/>
        </xdr:cNvSpPr>
      </xdr:nvSpPr>
      <xdr:spPr>
        <a:xfrm>
          <a:off x="7239000" y="405765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36</xdr:row>
      <xdr:rowOff>114300</xdr:rowOff>
    </xdr:from>
    <xdr:to>
      <xdr:col>8</xdr:col>
      <xdr:colOff>0</xdr:colOff>
      <xdr:row>37</xdr:row>
      <xdr:rowOff>152400</xdr:rowOff>
    </xdr:to>
    <xdr:sp>
      <xdr:nvSpPr>
        <xdr:cNvPr id="40" name="文字 5"/>
        <xdr:cNvSpPr txBox="1">
          <a:spLocks noChangeArrowheads="1"/>
        </xdr:cNvSpPr>
      </xdr:nvSpPr>
      <xdr:spPr>
        <a:xfrm>
          <a:off x="7239000" y="4048125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35</xdr:row>
      <xdr:rowOff>247650</xdr:rowOff>
    </xdr:from>
    <xdr:to>
      <xdr:col>8</xdr:col>
      <xdr:colOff>0</xdr:colOff>
      <xdr:row>35</xdr:row>
      <xdr:rowOff>371475</xdr:rowOff>
    </xdr:to>
    <xdr:sp>
      <xdr:nvSpPr>
        <xdr:cNvPr id="41" name="文字 6"/>
        <xdr:cNvSpPr txBox="1">
          <a:spLocks noChangeArrowheads="1"/>
        </xdr:cNvSpPr>
      </xdr:nvSpPr>
      <xdr:spPr>
        <a:xfrm>
          <a:off x="7239000" y="3810000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7524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74295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7524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76200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752475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47625</xdr:rowOff>
    </xdr:from>
    <xdr:to>
      <xdr:col>8</xdr:col>
      <xdr:colOff>0</xdr:colOff>
      <xdr:row>3</xdr:row>
      <xdr:rowOff>190500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685800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0</xdr:colOff>
      <xdr:row>2</xdr:row>
      <xdr:rowOff>133350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72390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" name="文字 2"/>
        <xdr:cNvSpPr txBox="1">
          <a:spLocks noChangeArrowheads="1"/>
        </xdr:cNvSpPr>
      </xdr:nvSpPr>
      <xdr:spPr>
        <a:xfrm>
          <a:off x="7239000" y="4514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" name="文字 3"/>
        <xdr:cNvSpPr txBox="1">
          <a:spLocks noChangeArrowheads="1"/>
        </xdr:cNvSpPr>
      </xdr:nvSpPr>
      <xdr:spPr>
        <a:xfrm>
          <a:off x="7239000" y="4514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" name="文字 4"/>
        <xdr:cNvSpPr txBox="1">
          <a:spLocks noChangeArrowheads="1"/>
        </xdr:cNvSpPr>
      </xdr:nvSpPr>
      <xdr:spPr>
        <a:xfrm>
          <a:off x="7239000" y="4514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" name="文字 5"/>
        <xdr:cNvSpPr txBox="1">
          <a:spLocks noChangeArrowheads="1"/>
        </xdr:cNvSpPr>
      </xdr:nvSpPr>
      <xdr:spPr>
        <a:xfrm>
          <a:off x="7239000" y="4514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" name="文字 6"/>
        <xdr:cNvSpPr txBox="1">
          <a:spLocks noChangeArrowheads="1"/>
        </xdr:cNvSpPr>
      </xdr:nvSpPr>
      <xdr:spPr>
        <a:xfrm>
          <a:off x="7239000" y="4514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" name="文字 7"/>
        <xdr:cNvSpPr txBox="1">
          <a:spLocks noChangeArrowheads="1"/>
        </xdr:cNvSpPr>
      </xdr:nvSpPr>
      <xdr:spPr>
        <a:xfrm>
          <a:off x="7239000" y="4514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5" name="文字 8"/>
        <xdr:cNvSpPr txBox="1">
          <a:spLocks noChangeArrowheads="1"/>
        </xdr:cNvSpPr>
      </xdr:nvSpPr>
      <xdr:spPr>
        <a:xfrm>
          <a:off x="7239000" y="4514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180975</xdr:rowOff>
    </xdr:to>
    <xdr:sp>
      <xdr:nvSpPr>
        <xdr:cNvPr id="16" name="文字 7"/>
        <xdr:cNvSpPr txBox="1">
          <a:spLocks noChangeArrowheads="1"/>
        </xdr:cNvSpPr>
      </xdr:nvSpPr>
      <xdr:spPr>
        <a:xfrm>
          <a:off x="7239000" y="24193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83820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85725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847725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47625</xdr:rowOff>
    </xdr:from>
    <xdr:to>
      <xdr:col>8</xdr:col>
      <xdr:colOff>0</xdr:colOff>
      <xdr:row>3</xdr:row>
      <xdr:rowOff>190500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781050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0</xdr:colOff>
      <xdr:row>2</xdr:row>
      <xdr:rowOff>133350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81915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9" name="文字 2"/>
        <xdr:cNvSpPr txBox="1">
          <a:spLocks noChangeArrowheads="1"/>
        </xdr:cNvSpPr>
      </xdr:nvSpPr>
      <xdr:spPr>
        <a:xfrm>
          <a:off x="7239000" y="3124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0" name="文字 3"/>
        <xdr:cNvSpPr txBox="1">
          <a:spLocks noChangeArrowheads="1"/>
        </xdr:cNvSpPr>
      </xdr:nvSpPr>
      <xdr:spPr>
        <a:xfrm>
          <a:off x="7239000" y="3124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1" name="文字 4"/>
        <xdr:cNvSpPr txBox="1">
          <a:spLocks noChangeArrowheads="1"/>
        </xdr:cNvSpPr>
      </xdr:nvSpPr>
      <xdr:spPr>
        <a:xfrm>
          <a:off x="7239000" y="3124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2" name="文字 5"/>
        <xdr:cNvSpPr txBox="1">
          <a:spLocks noChangeArrowheads="1"/>
        </xdr:cNvSpPr>
      </xdr:nvSpPr>
      <xdr:spPr>
        <a:xfrm>
          <a:off x="7239000" y="3124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3" name="文字 6"/>
        <xdr:cNvSpPr txBox="1">
          <a:spLocks noChangeArrowheads="1"/>
        </xdr:cNvSpPr>
      </xdr:nvSpPr>
      <xdr:spPr>
        <a:xfrm>
          <a:off x="7239000" y="3124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4" name="文字 7"/>
        <xdr:cNvSpPr txBox="1">
          <a:spLocks noChangeArrowheads="1"/>
        </xdr:cNvSpPr>
      </xdr:nvSpPr>
      <xdr:spPr>
        <a:xfrm>
          <a:off x="7239000" y="3124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5" name="文字 8"/>
        <xdr:cNvSpPr txBox="1">
          <a:spLocks noChangeArrowheads="1"/>
        </xdr:cNvSpPr>
      </xdr:nvSpPr>
      <xdr:spPr>
        <a:xfrm>
          <a:off x="7239000" y="3124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62865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6191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62865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63817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628650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47625</xdr:rowOff>
    </xdr:from>
    <xdr:to>
      <xdr:col>8</xdr:col>
      <xdr:colOff>0</xdr:colOff>
      <xdr:row>3</xdr:row>
      <xdr:rowOff>190500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561975"/>
          <a:ext cx="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" name="文字 2"/>
        <xdr:cNvSpPr txBox="1">
          <a:spLocks noChangeArrowheads="1"/>
        </xdr:cNvSpPr>
      </xdr:nvSpPr>
      <xdr:spPr>
        <a:xfrm>
          <a:off x="7239000" y="3057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" name="文字 3"/>
        <xdr:cNvSpPr txBox="1">
          <a:spLocks noChangeArrowheads="1"/>
        </xdr:cNvSpPr>
      </xdr:nvSpPr>
      <xdr:spPr>
        <a:xfrm>
          <a:off x="7239000" y="3057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" name="文字 4"/>
        <xdr:cNvSpPr txBox="1">
          <a:spLocks noChangeArrowheads="1"/>
        </xdr:cNvSpPr>
      </xdr:nvSpPr>
      <xdr:spPr>
        <a:xfrm>
          <a:off x="7239000" y="3057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1" name="文字 5"/>
        <xdr:cNvSpPr txBox="1">
          <a:spLocks noChangeArrowheads="1"/>
        </xdr:cNvSpPr>
      </xdr:nvSpPr>
      <xdr:spPr>
        <a:xfrm>
          <a:off x="7239000" y="3057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2" name="文字 6"/>
        <xdr:cNvSpPr txBox="1">
          <a:spLocks noChangeArrowheads="1"/>
        </xdr:cNvSpPr>
      </xdr:nvSpPr>
      <xdr:spPr>
        <a:xfrm>
          <a:off x="7239000" y="3057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3" name="文字 7"/>
        <xdr:cNvSpPr txBox="1">
          <a:spLocks noChangeArrowheads="1"/>
        </xdr:cNvSpPr>
      </xdr:nvSpPr>
      <xdr:spPr>
        <a:xfrm>
          <a:off x="7239000" y="3057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4" name="文字 8"/>
        <xdr:cNvSpPr txBox="1">
          <a:spLocks noChangeArrowheads="1"/>
        </xdr:cNvSpPr>
      </xdr:nvSpPr>
      <xdr:spPr>
        <a:xfrm>
          <a:off x="7239000" y="3057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5" name="文字 1"/>
        <xdr:cNvSpPr txBox="1">
          <a:spLocks noChangeArrowheads="1"/>
        </xdr:cNvSpPr>
      </xdr:nvSpPr>
      <xdr:spPr>
        <a:xfrm>
          <a:off x="7239000" y="3057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6" name="文字 2"/>
        <xdr:cNvSpPr txBox="1">
          <a:spLocks noChangeArrowheads="1"/>
        </xdr:cNvSpPr>
      </xdr:nvSpPr>
      <xdr:spPr>
        <a:xfrm>
          <a:off x="7239000" y="3057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7" name="文字 3"/>
        <xdr:cNvSpPr txBox="1">
          <a:spLocks noChangeArrowheads="1"/>
        </xdr:cNvSpPr>
      </xdr:nvSpPr>
      <xdr:spPr>
        <a:xfrm>
          <a:off x="7239000" y="3057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8" name="文字 4"/>
        <xdr:cNvSpPr txBox="1">
          <a:spLocks noChangeArrowheads="1"/>
        </xdr:cNvSpPr>
      </xdr:nvSpPr>
      <xdr:spPr>
        <a:xfrm>
          <a:off x="7239000" y="3057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9" name="文字 5"/>
        <xdr:cNvSpPr txBox="1">
          <a:spLocks noChangeArrowheads="1"/>
        </xdr:cNvSpPr>
      </xdr:nvSpPr>
      <xdr:spPr>
        <a:xfrm>
          <a:off x="7239000" y="3057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20" name="文字 6"/>
        <xdr:cNvSpPr txBox="1">
          <a:spLocks noChangeArrowheads="1"/>
        </xdr:cNvSpPr>
      </xdr:nvSpPr>
      <xdr:spPr>
        <a:xfrm>
          <a:off x="7239000" y="3057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6000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59055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6000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60960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600075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47625</xdr:rowOff>
    </xdr:from>
    <xdr:to>
      <xdr:col>8</xdr:col>
      <xdr:colOff>0</xdr:colOff>
      <xdr:row>3</xdr:row>
      <xdr:rowOff>190500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533400"/>
          <a:ext cx="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0</xdr:colOff>
      <xdr:row>2</xdr:row>
      <xdr:rowOff>133350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57150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9" name="文字 1"/>
        <xdr:cNvSpPr txBox="1">
          <a:spLocks noChangeArrowheads="1"/>
        </xdr:cNvSpPr>
      </xdr:nvSpPr>
      <xdr:spPr>
        <a:xfrm>
          <a:off x="72390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0" name="文字 2"/>
        <xdr:cNvSpPr txBox="1">
          <a:spLocks noChangeArrowheads="1"/>
        </xdr:cNvSpPr>
      </xdr:nvSpPr>
      <xdr:spPr>
        <a:xfrm>
          <a:off x="72390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1" name="文字 3"/>
        <xdr:cNvSpPr txBox="1">
          <a:spLocks noChangeArrowheads="1"/>
        </xdr:cNvSpPr>
      </xdr:nvSpPr>
      <xdr:spPr>
        <a:xfrm>
          <a:off x="72390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2" name="文字 4"/>
        <xdr:cNvSpPr txBox="1">
          <a:spLocks noChangeArrowheads="1"/>
        </xdr:cNvSpPr>
      </xdr:nvSpPr>
      <xdr:spPr>
        <a:xfrm>
          <a:off x="72390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3" name="文字 5"/>
        <xdr:cNvSpPr txBox="1">
          <a:spLocks noChangeArrowheads="1"/>
        </xdr:cNvSpPr>
      </xdr:nvSpPr>
      <xdr:spPr>
        <a:xfrm>
          <a:off x="72390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4" name="文字 6"/>
        <xdr:cNvSpPr txBox="1">
          <a:spLocks noChangeArrowheads="1"/>
        </xdr:cNvSpPr>
      </xdr:nvSpPr>
      <xdr:spPr>
        <a:xfrm>
          <a:off x="72390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5" name="文字 7"/>
        <xdr:cNvSpPr txBox="1">
          <a:spLocks noChangeArrowheads="1"/>
        </xdr:cNvSpPr>
      </xdr:nvSpPr>
      <xdr:spPr>
        <a:xfrm>
          <a:off x="72390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6" name="文字 8"/>
        <xdr:cNvSpPr txBox="1">
          <a:spLocks noChangeArrowheads="1"/>
        </xdr:cNvSpPr>
      </xdr:nvSpPr>
      <xdr:spPr>
        <a:xfrm>
          <a:off x="72390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7" name="文字 2"/>
        <xdr:cNvSpPr txBox="1">
          <a:spLocks noChangeArrowheads="1"/>
        </xdr:cNvSpPr>
      </xdr:nvSpPr>
      <xdr:spPr>
        <a:xfrm>
          <a:off x="7239000" y="3381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8" name="文字 3"/>
        <xdr:cNvSpPr txBox="1">
          <a:spLocks noChangeArrowheads="1"/>
        </xdr:cNvSpPr>
      </xdr:nvSpPr>
      <xdr:spPr>
        <a:xfrm>
          <a:off x="7239000" y="3381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9" name="文字 4"/>
        <xdr:cNvSpPr txBox="1">
          <a:spLocks noChangeArrowheads="1"/>
        </xdr:cNvSpPr>
      </xdr:nvSpPr>
      <xdr:spPr>
        <a:xfrm>
          <a:off x="7239000" y="3381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20" name="文字 5"/>
        <xdr:cNvSpPr txBox="1">
          <a:spLocks noChangeArrowheads="1"/>
        </xdr:cNvSpPr>
      </xdr:nvSpPr>
      <xdr:spPr>
        <a:xfrm>
          <a:off x="7239000" y="3381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21" name="文字 6"/>
        <xdr:cNvSpPr txBox="1">
          <a:spLocks noChangeArrowheads="1"/>
        </xdr:cNvSpPr>
      </xdr:nvSpPr>
      <xdr:spPr>
        <a:xfrm>
          <a:off x="7239000" y="3381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22" name="文字 7"/>
        <xdr:cNvSpPr txBox="1">
          <a:spLocks noChangeArrowheads="1"/>
        </xdr:cNvSpPr>
      </xdr:nvSpPr>
      <xdr:spPr>
        <a:xfrm>
          <a:off x="7239000" y="3381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23" name="文字 8"/>
        <xdr:cNvSpPr txBox="1">
          <a:spLocks noChangeArrowheads="1"/>
        </xdr:cNvSpPr>
      </xdr:nvSpPr>
      <xdr:spPr>
        <a:xfrm>
          <a:off x="7239000" y="3381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24" name="文字 1"/>
        <xdr:cNvSpPr txBox="1">
          <a:spLocks noChangeArrowheads="1"/>
        </xdr:cNvSpPr>
      </xdr:nvSpPr>
      <xdr:spPr>
        <a:xfrm>
          <a:off x="72390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25" name="文字 2"/>
        <xdr:cNvSpPr txBox="1">
          <a:spLocks noChangeArrowheads="1"/>
        </xdr:cNvSpPr>
      </xdr:nvSpPr>
      <xdr:spPr>
        <a:xfrm>
          <a:off x="72390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26" name="文字 3"/>
        <xdr:cNvSpPr txBox="1">
          <a:spLocks noChangeArrowheads="1"/>
        </xdr:cNvSpPr>
      </xdr:nvSpPr>
      <xdr:spPr>
        <a:xfrm>
          <a:off x="72390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27" name="文字 4"/>
        <xdr:cNvSpPr txBox="1">
          <a:spLocks noChangeArrowheads="1"/>
        </xdr:cNvSpPr>
      </xdr:nvSpPr>
      <xdr:spPr>
        <a:xfrm>
          <a:off x="72390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28" name="文字 5"/>
        <xdr:cNvSpPr txBox="1">
          <a:spLocks noChangeArrowheads="1"/>
        </xdr:cNvSpPr>
      </xdr:nvSpPr>
      <xdr:spPr>
        <a:xfrm>
          <a:off x="72390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29" name="文字 6"/>
        <xdr:cNvSpPr txBox="1">
          <a:spLocks noChangeArrowheads="1"/>
        </xdr:cNvSpPr>
      </xdr:nvSpPr>
      <xdr:spPr>
        <a:xfrm>
          <a:off x="72390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30" name="文字 7"/>
        <xdr:cNvSpPr txBox="1">
          <a:spLocks noChangeArrowheads="1"/>
        </xdr:cNvSpPr>
      </xdr:nvSpPr>
      <xdr:spPr>
        <a:xfrm>
          <a:off x="72390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31" name="文字 8"/>
        <xdr:cNvSpPr txBox="1">
          <a:spLocks noChangeArrowheads="1"/>
        </xdr:cNvSpPr>
      </xdr:nvSpPr>
      <xdr:spPr>
        <a:xfrm>
          <a:off x="72390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55245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5429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55245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56197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552450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438150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47625</xdr:rowOff>
    </xdr:from>
    <xdr:to>
      <xdr:col>8</xdr:col>
      <xdr:colOff>0</xdr:colOff>
      <xdr:row>3</xdr:row>
      <xdr:rowOff>190500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485775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0</xdr:colOff>
      <xdr:row>2</xdr:row>
      <xdr:rowOff>133350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523875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9" name="文字 2"/>
        <xdr:cNvSpPr txBox="1">
          <a:spLocks noChangeArrowheads="1"/>
        </xdr:cNvSpPr>
      </xdr:nvSpPr>
      <xdr:spPr>
        <a:xfrm>
          <a:off x="7239000" y="4181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0" name="文字 3"/>
        <xdr:cNvSpPr txBox="1">
          <a:spLocks noChangeArrowheads="1"/>
        </xdr:cNvSpPr>
      </xdr:nvSpPr>
      <xdr:spPr>
        <a:xfrm>
          <a:off x="7239000" y="4181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1" name="文字 4"/>
        <xdr:cNvSpPr txBox="1">
          <a:spLocks noChangeArrowheads="1"/>
        </xdr:cNvSpPr>
      </xdr:nvSpPr>
      <xdr:spPr>
        <a:xfrm>
          <a:off x="7239000" y="4181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2" name="文字 5"/>
        <xdr:cNvSpPr txBox="1">
          <a:spLocks noChangeArrowheads="1"/>
        </xdr:cNvSpPr>
      </xdr:nvSpPr>
      <xdr:spPr>
        <a:xfrm>
          <a:off x="7239000" y="4181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3" name="文字 6"/>
        <xdr:cNvSpPr txBox="1">
          <a:spLocks noChangeArrowheads="1"/>
        </xdr:cNvSpPr>
      </xdr:nvSpPr>
      <xdr:spPr>
        <a:xfrm>
          <a:off x="7239000" y="4181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4" name="文字 7"/>
        <xdr:cNvSpPr txBox="1">
          <a:spLocks noChangeArrowheads="1"/>
        </xdr:cNvSpPr>
      </xdr:nvSpPr>
      <xdr:spPr>
        <a:xfrm>
          <a:off x="7239000" y="4181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5" name="文字 8"/>
        <xdr:cNvSpPr txBox="1">
          <a:spLocks noChangeArrowheads="1"/>
        </xdr:cNvSpPr>
      </xdr:nvSpPr>
      <xdr:spPr>
        <a:xfrm>
          <a:off x="7239000" y="4181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104775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83820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123825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85725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114300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847725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7" name="文字 2"/>
        <xdr:cNvSpPr txBox="1">
          <a:spLocks noChangeArrowheads="1"/>
        </xdr:cNvSpPr>
      </xdr:nvSpPr>
      <xdr:spPr>
        <a:xfrm>
          <a:off x="7239000" y="2324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8" name="文字 3"/>
        <xdr:cNvSpPr txBox="1">
          <a:spLocks noChangeArrowheads="1"/>
        </xdr:cNvSpPr>
      </xdr:nvSpPr>
      <xdr:spPr>
        <a:xfrm>
          <a:off x="7239000" y="2324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9" name="文字 4"/>
        <xdr:cNvSpPr txBox="1">
          <a:spLocks noChangeArrowheads="1"/>
        </xdr:cNvSpPr>
      </xdr:nvSpPr>
      <xdr:spPr>
        <a:xfrm>
          <a:off x="7239000" y="2324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0" name="文字 5"/>
        <xdr:cNvSpPr txBox="1">
          <a:spLocks noChangeArrowheads="1"/>
        </xdr:cNvSpPr>
      </xdr:nvSpPr>
      <xdr:spPr>
        <a:xfrm>
          <a:off x="7239000" y="2324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1" name="文字 6"/>
        <xdr:cNvSpPr txBox="1">
          <a:spLocks noChangeArrowheads="1"/>
        </xdr:cNvSpPr>
      </xdr:nvSpPr>
      <xdr:spPr>
        <a:xfrm>
          <a:off x="7239000" y="2324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2" name="文字 7"/>
        <xdr:cNvSpPr txBox="1">
          <a:spLocks noChangeArrowheads="1"/>
        </xdr:cNvSpPr>
      </xdr:nvSpPr>
      <xdr:spPr>
        <a:xfrm>
          <a:off x="7239000" y="2324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3" name="文字 8"/>
        <xdr:cNvSpPr txBox="1">
          <a:spLocks noChangeArrowheads="1"/>
        </xdr:cNvSpPr>
      </xdr:nvSpPr>
      <xdr:spPr>
        <a:xfrm>
          <a:off x="7239000" y="2324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762000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209550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74295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762000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247650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781050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76200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0</xdr:colOff>
      <xdr:row>3</xdr:row>
      <xdr:rowOff>190500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628650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1914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9" name="文字 9"/>
        <xdr:cNvSpPr txBox="1">
          <a:spLocks noChangeArrowheads="1"/>
        </xdr:cNvSpPr>
      </xdr:nvSpPr>
      <xdr:spPr>
        <a:xfrm>
          <a:off x="7239000" y="1914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" name="文字 10"/>
        <xdr:cNvSpPr txBox="1">
          <a:spLocks noChangeArrowheads="1"/>
        </xdr:cNvSpPr>
      </xdr:nvSpPr>
      <xdr:spPr>
        <a:xfrm>
          <a:off x="7239000" y="1914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1" name="文字 11"/>
        <xdr:cNvSpPr txBox="1">
          <a:spLocks noChangeArrowheads="1"/>
        </xdr:cNvSpPr>
      </xdr:nvSpPr>
      <xdr:spPr>
        <a:xfrm>
          <a:off x="7239000" y="1914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2" name="文字 12"/>
        <xdr:cNvSpPr txBox="1">
          <a:spLocks noChangeArrowheads="1"/>
        </xdr:cNvSpPr>
      </xdr:nvSpPr>
      <xdr:spPr>
        <a:xfrm>
          <a:off x="7239000" y="1914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3" name="文字 13"/>
        <xdr:cNvSpPr txBox="1">
          <a:spLocks noChangeArrowheads="1"/>
        </xdr:cNvSpPr>
      </xdr:nvSpPr>
      <xdr:spPr>
        <a:xfrm>
          <a:off x="7239000" y="1914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" name="文字 14"/>
        <xdr:cNvSpPr txBox="1">
          <a:spLocks noChangeArrowheads="1"/>
        </xdr:cNvSpPr>
      </xdr:nvSpPr>
      <xdr:spPr>
        <a:xfrm>
          <a:off x="7239000" y="1914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5" name="文字 2"/>
        <xdr:cNvSpPr txBox="1">
          <a:spLocks noChangeArrowheads="1"/>
        </xdr:cNvSpPr>
      </xdr:nvSpPr>
      <xdr:spPr>
        <a:xfrm>
          <a:off x="7239000" y="2867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6" name="文字 3"/>
        <xdr:cNvSpPr txBox="1">
          <a:spLocks noChangeArrowheads="1"/>
        </xdr:cNvSpPr>
      </xdr:nvSpPr>
      <xdr:spPr>
        <a:xfrm>
          <a:off x="7239000" y="2867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7" name="文字 4"/>
        <xdr:cNvSpPr txBox="1">
          <a:spLocks noChangeArrowheads="1"/>
        </xdr:cNvSpPr>
      </xdr:nvSpPr>
      <xdr:spPr>
        <a:xfrm>
          <a:off x="7239000" y="2867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8" name="文字 5"/>
        <xdr:cNvSpPr txBox="1">
          <a:spLocks noChangeArrowheads="1"/>
        </xdr:cNvSpPr>
      </xdr:nvSpPr>
      <xdr:spPr>
        <a:xfrm>
          <a:off x="7239000" y="2867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9" name="文字 6"/>
        <xdr:cNvSpPr txBox="1">
          <a:spLocks noChangeArrowheads="1"/>
        </xdr:cNvSpPr>
      </xdr:nvSpPr>
      <xdr:spPr>
        <a:xfrm>
          <a:off x="7239000" y="2867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0" name="文字 7"/>
        <xdr:cNvSpPr txBox="1">
          <a:spLocks noChangeArrowheads="1"/>
        </xdr:cNvSpPr>
      </xdr:nvSpPr>
      <xdr:spPr>
        <a:xfrm>
          <a:off x="7239000" y="2867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1" name="文字 8"/>
        <xdr:cNvSpPr txBox="1">
          <a:spLocks noChangeArrowheads="1"/>
        </xdr:cNvSpPr>
      </xdr:nvSpPr>
      <xdr:spPr>
        <a:xfrm>
          <a:off x="7239000" y="2867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2" name="文字 1"/>
        <xdr:cNvSpPr txBox="1">
          <a:spLocks noChangeArrowheads="1"/>
        </xdr:cNvSpPr>
      </xdr:nvSpPr>
      <xdr:spPr>
        <a:xfrm>
          <a:off x="7239000" y="2867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3" name="文字 2"/>
        <xdr:cNvSpPr txBox="1">
          <a:spLocks noChangeArrowheads="1"/>
        </xdr:cNvSpPr>
      </xdr:nvSpPr>
      <xdr:spPr>
        <a:xfrm>
          <a:off x="7239000" y="2867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4" name="文字 3"/>
        <xdr:cNvSpPr txBox="1">
          <a:spLocks noChangeArrowheads="1"/>
        </xdr:cNvSpPr>
      </xdr:nvSpPr>
      <xdr:spPr>
        <a:xfrm>
          <a:off x="7239000" y="2867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5" name="文字 4"/>
        <xdr:cNvSpPr txBox="1">
          <a:spLocks noChangeArrowheads="1"/>
        </xdr:cNvSpPr>
      </xdr:nvSpPr>
      <xdr:spPr>
        <a:xfrm>
          <a:off x="7239000" y="2867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6" name="文字 5"/>
        <xdr:cNvSpPr txBox="1">
          <a:spLocks noChangeArrowheads="1"/>
        </xdr:cNvSpPr>
      </xdr:nvSpPr>
      <xdr:spPr>
        <a:xfrm>
          <a:off x="7239000" y="2867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7" name="文字 6"/>
        <xdr:cNvSpPr txBox="1">
          <a:spLocks noChangeArrowheads="1"/>
        </xdr:cNvSpPr>
      </xdr:nvSpPr>
      <xdr:spPr>
        <a:xfrm>
          <a:off x="7239000" y="2867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8" name="文字 7"/>
        <xdr:cNvSpPr txBox="1">
          <a:spLocks noChangeArrowheads="1"/>
        </xdr:cNvSpPr>
      </xdr:nvSpPr>
      <xdr:spPr>
        <a:xfrm>
          <a:off x="7239000" y="2867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733425"/>
          <a:ext cx="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209550</xdr:rowOff>
    </xdr:from>
    <xdr:to>
      <xdr:col>8</xdr:col>
      <xdr:colOff>0</xdr:colOff>
      <xdr:row>2</xdr:row>
      <xdr:rowOff>123825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714375"/>
          <a:ext cx="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733425"/>
          <a:ext cx="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152400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733425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152400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733425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247650</xdr:rowOff>
    </xdr:from>
    <xdr:to>
      <xdr:col>8</xdr:col>
      <xdr:colOff>0</xdr:colOff>
      <xdr:row>0</xdr:row>
      <xdr:rowOff>466725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0</xdr:colOff>
      <xdr:row>3</xdr:row>
      <xdr:rowOff>180975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600075"/>
          <a:ext cx="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8" name="文字 2"/>
        <xdr:cNvSpPr txBox="1">
          <a:spLocks noChangeArrowheads="1"/>
        </xdr:cNvSpPr>
      </xdr:nvSpPr>
      <xdr:spPr>
        <a:xfrm>
          <a:off x="7239000" y="3343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9" name="文字 3"/>
        <xdr:cNvSpPr txBox="1">
          <a:spLocks noChangeArrowheads="1"/>
        </xdr:cNvSpPr>
      </xdr:nvSpPr>
      <xdr:spPr>
        <a:xfrm>
          <a:off x="7239000" y="3343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0" name="文字 4"/>
        <xdr:cNvSpPr txBox="1">
          <a:spLocks noChangeArrowheads="1"/>
        </xdr:cNvSpPr>
      </xdr:nvSpPr>
      <xdr:spPr>
        <a:xfrm>
          <a:off x="7239000" y="3343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1" name="文字 5"/>
        <xdr:cNvSpPr txBox="1">
          <a:spLocks noChangeArrowheads="1"/>
        </xdr:cNvSpPr>
      </xdr:nvSpPr>
      <xdr:spPr>
        <a:xfrm>
          <a:off x="7239000" y="3343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2" name="文字 6"/>
        <xdr:cNvSpPr txBox="1">
          <a:spLocks noChangeArrowheads="1"/>
        </xdr:cNvSpPr>
      </xdr:nvSpPr>
      <xdr:spPr>
        <a:xfrm>
          <a:off x="7239000" y="3343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3" name="文字 7"/>
        <xdr:cNvSpPr txBox="1">
          <a:spLocks noChangeArrowheads="1"/>
        </xdr:cNvSpPr>
      </xdr:nvSpPr>
      <xdr:spPr>
        <a:xfrm>
          <a:off x="7239000" y="3343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4" name="文字 8"/>
        <xdr:cNvSpPr txBox="1">
          <a:spLocks noChangeArrowheads="1"/>
        </xdr:cNvSpPr>
      </xdr:nvSpPr>
      <xdr:spPr>
        <a:xfrm>
          <a:off x="7239000" y="3343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3"/>
  <sheetViews>
    <sheetView tabSelected="1" workbookViewId="0" topLeftCell="A1">
      <selection activeCell="C25" sqref="C25"/>
    </sheetView>
  </sheetViews>
  <sheetFormatPr defaultColWidth="9.00390625" defaultRowHeight="15.75"/>
  <cols>
    <col min="1" max="1" width="14.125" style="12" customWidth="1"/>
    <col min="2" max="2" width="13.625" style="14" customWidth="1"/>
    <col min="3" max="3" width="20.625" style="12" customWidth="1"/>
    <col min="4" max="4" width="10.625" style="12" customWidth="1"/>
    <col min="5" max="5" width="4.125" style="12" hidden="1" customWidth="1"/>
    <col min="6" max="6" width="20.625" style="12" customWidth="1"/>
    <col min="7" max="7" width="10.625" style="12" customWidth="1"/>
    <col min="8" max="8" width="13.625" style="12" hidden="1" customWidth="1"/>
    <col min="9" max="9" width="21.375" style="12" customWidth="1"/>
    <col min="10" max="10" width="2.625" style="193" customWidth="1"/>
    <col min="11" max="11" width="3.875" style="12" customWidth="1"/>
    <col min="12" max="12" width="9.75390625" style="12" customWidth="1"/>
    <col min="13" max="16384" width="9.00390625" style="12" customWidth="1"/>
  </cols>
  <sheetData>
    <row r="1" spans="2:10" s="6" customFormat="1" ht="30" customHeight="1">
      <c r="B1" s="3" t="s">
        <v>88</v>
      </c>
      <c r="C1" s="4"/>
      <c r="D1" s="4"/>
      <c r="E1" s="4"/>
      <c r="F1" s="4"/>
      <c r="G1" s="4"/>
      <c r="H1" s="4"/>
      <c r="I1" s="5"/>
      <c r="J1" s="191"/>
    </row>
    <row r="2" spans="2:10" s="8" customFormat="1" ht="17.25" customHeight="1">
      <c r="B2" s="7" t="s">
        <v>0</v>
      </c>
      <c r="C2" s="68" t="s">
        <v>67</v>
      </c>
      <c r="D2" s="89"/>
      <c r="E2" s="188"/>
      <c r="F2" s="68" t="s">
        <v>68</v>
      </c>
      <c r="G2" s="89"/>
      <c r="H2" s="68"/>
      <c r="I2" s="90" t="s">
        <v>159</v>
      </c>
      <c r="J2" s="195"/>
    </row>
    <row r="3" spans="2:10" s="8" customFormat="1" ht="16.5">
      <c r="B3" s="9" t="s">
        <v>1</v>
      </c>
      <c r="C3" s="87" t="s">
        <v>66</v>
      </c>
      <c r="D3" s="88" t="s">
        <v>69</v>
      </c>
      <c r="E3" s="189"/>
      <c r="F3" s="87" t="s">
        <v>66</v>
      </c>
      <c r="G3" s="91" t="s">
        <v>69</v>
      </c>
      <c r="H3" s="69" t="s">
        <v>2</v>
      </c>
      <c r="I3" s="70" t="s">
        <v>4</v>
      </c>
      <c r="J3" s="196"/>
    </row>
    <row r="4" spans="2:10" s="8" customFormat="1" ht="16.5" hidden="1">
      <c r="B4" s="10" t="s">
        <v>5</v>
      </c>
      <c r="C4" s="71" t="e">
        <f>SUM(#REF!)</f>
        <v>#REF!</v>
      </c>
      <c r="D4" s="71"/>
      <c r="E4" s="71"/>
      <c r="F4" s="71">
        <v>12304</v>
      </c>
      <c r="G4" s="71"/>
      <c r="H4" s="71">
        <v>12304</v>
      </c>
      <c r="I4" s="71">
        <v>1250317</v>
      </c>
      <c r="J4" s="192"/>
    </row>
    <row r="5" spans="2:9" ht="16.5" hidden="1">
      <c r="B5" s="11" t="s">
        <v>6</v>
      </c>
      <c r="C5" s="71" t="e">
        <f>SUM(#REF!)</f>
        <v>#REF!</v>
      </c>
      <c r="D5" s="71"/>
      <c r="E5" s="71"/>
      <c r="F5" s="71">
        <v>17288</v>
      </c>
      <c r="G5" s="71"/>
      <c r="H5" s="71">
        <v>17288</v>
      </c>
      <c r="I5" s="71">
        <v>506021</v>
      </c>
    </row>
    <row r="6" spans="2:9" ht="16.5" hidden="1">
      <c r="B6" s="11" t="s">
        <v>7</v>
      </c>
      <c r="C6" s="71" t="e">
        <f>SUM(#REF!)</f>
        <v>#REF!</v>
      </c>
      <c r="D6" s="71"/>
      <c r="E6" s="71"/>
      <c r="F6" s="71">
        <v>13647</v>
      </c>
      <c r="G6" s="71"/>
      <c r="H6" s="71">
        <v>13647</v>
      </c>
      <c r="I6" s="71">
        <v>2252760</v>
      </c>
    </row>
    <row r="7" spans="2:9" ht="16.5" hidden="1">
      <c r="B7" s="11" t="s">
        <v>8</v>
      </c>
      <c r="C7" s="71" t="e">
        <f>SUM(#REF!)</f>
        <v>#REF!</v>
      </c>
      <c r="D7" s="71"/>
      <c r="E7" s="71"/>
      <c r="F7" s="71">
        <v>2985</v>
      </c>
      <c r="G7" s="71"/>
      <c r="H7" s="71">
        <v>2985</v>
      </c>
      <c r="I7" s="71">
        <v>278182</v>
      </c>
    </row>
    <row r="8" spans="2:9" ht="16.5" hidden="1">
      <c r="B8" s="10" t="s">
        <v>28</v>
      </c>
      <c r="C8" s="71" t="e">
        <f>SUM(#REF!)</f>
        <v>#REF!</v>
      </c>
      <c r="D8" s="71"/>
      <c r="E8" s="71"/>
      <c r="F8" s="71">
        <v>18098</v>
      </c>
      <c r="G8" s="71"/>
      <c r="H8" s="71">
        <v>18098</v>
      </c>
      <c r="I8" s="71">
        <v>5546182</v>
      </c>
    </row>
    <row r="9" spans="2:9" ht="16.5" hidden="1">
      <c r="B9" s="10" t="s">
        <v>30</v>
      </c>
      <c r="C9" s="71" t="e">
        <f>SUM(#REF!)</f>
        <v>#REF!</v>
      </c>
      <c r="D9" s="71"/>
      <c r="E9" s="71"/>
      <c r="F9" s="71">
        <v>9558</v>
      </c>
      <c r="G9" s="71"/>
      <c r="H9" s="71">
        <v>9558</v>
      </c>
      <c r="I9" s="71">
        <v>1302569</v>
      </c>
    </row>
    <row r="10" spans="2:9" ht="16.5" hidden="1">
      <c r="B10" s="10" t="s">
        <v>31</v>
      </c>
      <c r="C10" s="92" t="e">
        <f>SUM(#REF!)</f>
        <v>#REF!</v>
      </c>
      <c r="D10" s="92"/>
      <c r="E10" s="92"/>
      <c r="F10" s="92">
        <v>9218</v>
      </c>
      <c r="G10" s="92"/>
      <c r="H10" s="92">
        <v>9218</v>
      </c>
      <c r="I10" s="71">
        <v>1756492</v>
      </c>
    </row>
    <row r="11" spans="2:9" ht="16.5" hidden="1">
      <c r="B11" s="10" t="s">
        <v>43</v>
      </c>
      <c r="C11" s="92" t="e">
        <f>SUM(#REF!)</f>
        <v>#REF!</v>
      </c>
      <c r="D11" s="92"/>
      <c r="E11" s="92"/>
      <c r="F11" s="92">
        <v>1536</v>
      </c>
      <c r="G11" s="92"/>
      <c r="H11" s="92">
        <v>1536</v>
      </c>
      <c r="I11" s="71">
        <v>2551664</v>
      </c>
    </row>
    <row r="12" spans="2:9" ht="16.5" hidden="1">
      <c r="B12" s="10" t="s">
        <v>79</v>
      </c>
      <c r="C12" s="92" t="e">
        <f>SUM(#REF!)</f>
        <v>#REF!</v>
      </c>
      <c r="D12" s="92"/>
      <c r="E12" s="92"/>
      <c r="F12" s="92">
        <v>16246</v>
      </c>
      <c r="G12" s="92"/>
      <c r="H12" s="92">
        <v>16246</v>
      </c>
      <c r="I12" s="71">
        <v>1508129</v>
      </c>
    </row>
    <row r="13" spans="2:9" ht="16.5" hidden="1">
      <c r="B13" s="10" t="s">
        <v>80</v>
      </c>
      <c r="C13" s="92" t="e">
        <f>SUM(#REF!)</f>
        <v>#REF!</v>
      </c>
      <c r="D13" s="92"/>
      <c r="E13" s="92"/>
      <c r="F13" s="92">
        <v>59859</v>
      </c>
      <c r="G13" s="92"/>
      <c r="H13" s="92">
        <v>59859</v>
      </c>
      <c r="I13" s="71">
        <v>6282415</v>
      </c>
    </row>
    <row r="14" spans="2:9" ht="16.5" hidden="1">
      <c r="B14" s="10" t="s">
        <v>81</v>
      </c>
      <c r="C14" s="92">
        <v>1823</v>
      </c>
      <c r="D14" s="92"/>
      <c r="E14" s="92"/>
      <c r="F14" s="92">
        <v>1419</v>
      </c>
      <c r="G14" s="92"/>
      <c r="H14" s="86" t="s">
        <v>65</v>
      </c>
      <c r="I14" s="71">
        <v>56616</v>
      </c>
    </row>
    <row r="15" spans="2:9" ht="16.5" hidden="1">
      <c r="B15" s="10" t="s">
        <v>82</v>
      </c>
      <c r="C15" s="92">
        <v>1435</v>
      </c>
      <c r="D15" s="92"/>
      <c r="E15" s="92"/>
      <c r="F15" s="92">
        <v>2170</v>
      </c>
      <c r="G15" s="92"/>
      <c r="H15" s="86"/>
      <c r="I15" s="71">
        <v>129017</v>
      </c>
    </row>
    <row r="16" spans="2:9" ht="16.5" hidden="1">
      <c r="B16" s="10" t="s">
        <v>83</v>
      </c>
      <c r="C16" s="92">
        <v>29744</v>
      </c>
      <c r="D16" s="92"/>
      <c r="E16" s="92"/>
      <c r="F16" s="92">
        <v>66340</v>
      </c>
      <c r="G16" s="92"/>
      <c r="H16" s="86"/>
      <c r="I16" s="71">
        <v>4039473</v>
      </c>
    </row>
    <row r="17" spans="2:9" ht="16.5" hidden="1">
      <c r="B17" s="10" t="s">
        <v>84</v>
      </c>
      <c r="C17" s="92">
        <v>27994</v>
      </c>
      <c r="D17" s="92"/>
      <c r="E17" s="92"/>
      <c r="F17" s="92">
        <v>27916</v>
      </c>
      <c r="G17" s="92"/>
      <c r="H17" s="86"/>
      <c r="I17" s="71">
        <v>1816122</v>
      </c>
    </row>
    <row r="18" spans="2:9" ht="13.5" customHeight="1" hidden="1">
      <c r="B18" s="10" t="s">
        <v>89</v>
      </c>
      <c r="C18" s="92">
        <v>9221</v>
      </c>
      <c r="D18" s="92"/>
      <c r="E18" s="92"/>
      <c r="F18" s="92">
        <v>13403</v>
      </c>
      <c r="G18" s="92"/>
      <c r="H18" s="86" t="s">
        <v>65</v>
      </c>
      <c r="I18" s="71">
        <v>1401268</v>
      </c>
    </row>
    <row r="19" spans="2:9" ht="13.5" customHeight="1" hidden="1">
      <c r="B19" s="10" t="s">
        <v>91</v>
      </c>
      <c r="C19" s="92">
        <v>7600</v>
      </c>
      <c r="D19" s="92"/>
      <c r="E19" s="92"/>
      <c r="F19" s="92">
        <v>14946</v>
      </c>
      <c r="G19" s="92"/>
      <c r="H19" s="86"/>
      <c r="I19" s="71">
        <v>1444305</v>
      </c>
    </row>
    <row r="20" spans="2:9" ht="13.5" customHeight="1" hidden="1">
      <c r="B20" s="10" t="s">
        <v>100</v>
      </c>
      <c r="C20" s="92">
        <v>32501</v>
      </c>
      <c r="D20" s="92"/>
      <c r="E20" s="92"/>
      <c r="F20" s="92">
        <v>48191</v>
      </c>
      <c r="G20" s="92"/>
      <c r="H20" s="86"/>
      <c r="I20" s="71">
        <v>4058898</v>
      </c>
    </row>
    <row r="21" spans="2:9" ht="13.5" customHeight="1">
      <c r="B21" s="10" t="s">
        <v>103</v>
      </c>
      <c r="C21" s="92">
        <v>67808</v>
      </c>
      <c r="D21" s="92"/>
      <c r="E21" s="92"/>
      <c r="F21" s="92">
        <v>92058</v>
      </c>
      <c r="G21" s="92"/>
      <c r="H21" s="86"/>
      <c r="I21" s="71">
        <v>10852890</v>
      </c>
    </row>
    <row r="22" spans="2:9" ht="13.5" customHeight="1">
      <c r="B22" s="10" t="s">
        <v>111</v>
      </c>
      <c r="C22" s="92">
        <v>11601</v>
      </c>
      <c r="D22" s="92"/>
      <c r="E22" s="92"/>
      <c r="F22" s="92">
        <v>13435</v>
      </c>
      <c r="G22" s="92"/>
      <c r="H22" s="86"/>
      <c r="I22" s="71">
        <v>1330033</v>
      </c>
    </row>
    <row r="23" spans="2:9" ht="13.5" customHeight="1">
      <c r="B23" s="10" t="s">
        <v>112</v>
      </c>
      <c r="C23" s="92">
        <v>3210</v>
      </c>
      <c r="D23" s="92"/>
      <c r="E23" s="92"/>
      <c r="F23" s="92">
        <v>12388</v>
      </c>
      <c r="G23" s="92"/>
      <c r="H23" s="86"/>
      <c r="I23" s="71">
        <v>826918</v>
      </c>
    </row>
    <row r="24" spans="2:9" ht="13.5" customHeight="1">
      <c r="B24" s="10" t="s">
        <v>136</v>
      </c>
      <c r="C24" s="92">
        <v>14709</v>
      </c>
      <c r="D24" s="92"/>
      <c r="E24" s="92"/>
      <c r="F24" s="92">
        <v>33611</v>
      </c>
      <c r="G24" s="92"/>
      <c r="H24" s="86"/>
      <c r="I24" s="71">
        <v>1841252</v>
      </c>
    </row>
    <row r="25" spans="2:9" ht="13.5" customHeight="1">
      <c r="B25" s="10" t="s">
        <v>145</v>
      </c>
      <c r="C25" s="92">
        <f>SUM(C29:C50)</f>
        <v>11582</v>
      </c>
      <c r="D25" s="92"/>
      <c r="E25" s="92"/>
      <c r="F25" s="92">
        <f>SUM(F29:F50)</f>
        <v>22116</v>
      </c>
      <c r="G25" s="92"/>
      <c r="H25" s="86"/>
      <c r="I25" s="71">
        <f>SUM(I29:I50)</f>
        <v>1126409</v>
      </c>
    </row>
    <row r="26" spans="2:9" ht="14.25" customHeight="1">
      <c r="B26" s="11"/>
      <c r="C26" s="93"/>
      <c r="D26" s="93"/>
      <c r="E26" s="93"/>
      <c r="F26" s="93"/>
      <c r="G26" s="93"/>
      <c r="H26" s="93"/>
      <c r="I26" s="190"/>
    </row>
    <row r="27" spans="2:9" ht="13.5" customHeight="1" hidden="1">
      <c r="B27" s="10" t="s">
        <v>59</v>
      </c>
      <c r="C27" s="41">
        <f>SUM(C29:C49)</f>
        <v>11582</v>
      </c>
      <c r="D27" s="41"/>
      <c r="E27" s="41"/>
      <c r="F27" s="41">
        <f>SUM(F29:F49)</f>
        <v>22116</v>
      </c>
      <c r="G27" s="41"/>
      <c r="H27" s="41"/>
      <c r="I27" s="26">
        <f>SUM(I29:I49)</f>
        <v>1126409</v>
      </c>
    </row>
    <row r="28" spans="2:9" ht="4.5" customHeight="1" hidden="1">
      <c r="B28" s="11"/>
      <c r="C28" s="93"/>
      <c r="D28" s="93"/>
      <c r="E28" s="93"/>
      <c r="F28" s="93"/>
      <c r="G28" s="93"/>
      <c r="H28" s="93"/>
      <c r="I28" s="190"/>
    </row>
    <row r="29" spans="2:13" s="73" customFormat="1" ht="13.5" customHeight="1">
      <c r="B29" s="163" t="s">
        <v>113</v>
      </c>
      <c r="C29" s="259">
        <f>'新北'!B25</f>
        <v>0</v>
      </c>
      <c r="D29" s="107">
        <v>0</v>
      </c>
      <c r="E29" s="164"/>
      <c r="F29" s="259">
        <f>'新北'!E25</f>
        <v>165</v>
      </c>
      <c r="G29" s="166">
        <f>RANK(F29,$F$29:$F$50,0)</f>
        <v>10</v>
      </c>
      <c r="H29" s="111">
        <f>'新北'!F18</f>
        <v>0</v>
      </c>
      <c r="I29" s="260">
        <f>'新北'!H25</f>
        <v>7635</v>
      </c>
      <c r="J29" s="194"/>
      <c r="L29" s="165">
        <f>C29/$C$25*100</f>
        <v>0</v>
      </c>
      <c r="M29" s="165">
        <f>F29/$F$25*100</f>
        <v>0.7460661964188823</v>
      </c>
    </row>
    <row r="30" spans="2:13" s="73" customFormat="1" ht="13.5" customHeight="1">
      <c r="B30" s="163" t="s">
        <v>114</v>
      </c>
      <c r="C30" s="259">
        <f>'北市'!B25</f>
        <v>0</v>
      </c>
      <c r="D30" s="107">
        <v>0</v>
      </c>
      <c r="E30" s="164"/>
      <c r="F30" s="259">
        <f>'北市'!E25</f>
        <v>0</v>
      </c>
      <c r="G30" s="107">
        <v>0</v>
      </c>
      <c r="H30" s="111">
        <f>'宜蘭'!F18</f>
        <v>0</v>
      </c>
      <c r="I30" s="260">
        <f>'北市'!H25</f>
        <v>15100</v>
      </c>
      <c r="J30" s="273" t="s">
        <v>144</v>
      </c>
      <c r="L30" s="165">
        <f aca="true" t="shared" si="0" ref="L30:L50">C30/$C$25*100</f>
        <v>0</v>
      </c>
      <c r="M30" s="165">
        <f aca="true" t="shared" si="1" ref="M30:M50">F30/$F$25*100</f>
        <v>0</v>
      </c>
    </row>
    <row r="31" spans="2:13" s="73" customFormat="1" ht="13.5" customHeight="1">
      <c r="B31" s="163" t="s">
        <v>23</v>
      </c>
      <c r="C31" s="259">
        <f>'臺中'!B25</f>
        <v>2519</v>
      </c>
      <c r="D31" s="166">
        <f>RANK(C31,$C$29:$C$50,0)</f>
        <v>2</v>
      </c>
      <c r="E31" s="166"/>
      <c r="F31" s="259">
        <f>'臺中'!E25</f>
        <v>80</v>
      </c>
      <c r="G31" s="166">
        <f aca="true" t="shared" si="2" ref="G31:G37">RANK(F31,$F$29:$F$50,0)</f>
        <v>12</v>
      </c>
      <c r="H31" s="111">
        <f>'桃園'!F18</f>
        <v>400</v>
      </c>
      <c r="I31" s="260">
        <f>'臺中'!H25</f>
        <v>107760</v>
      </c>
      <c r="J31" s="194"/>
      <c r="L31" s="165">
        <f t="shared" si="0"/>
        <v>21.74926610257296</v>
      </c>
      <c r="M31" s="165">
        <f t="shared" si="1"/>
        <v>0.36172906493036716</v>
      </c>
    </row>
    <row r="32" spans="2:13" s="73" customFormat="1" ht="13.5" customHeight="1">
      <c r="B32" s="163" t="s">
        <v>25</v>
      </c>
      <c r="C32" s="259">
        <f>'臺南'!B25</f>
        <v>200</v>
      </c>
      <c r="D32" s="166">
        <f>RANK(C32,$C$29:$C$50,0)</f>
        <v>10</v>
      </c>
      <c r="E32" s="166"/>
      <c r="F32" s="259">
        <f>'臺南'!E25</f>
        <v>120</v>
      </c>
      <c r="G32" s="166">
        <f t="shared" si="2"/>
        <v>11</v>
      </c>
      <c r="H32" s="111">
        <f>'新竹'!F18</f>
        <v>52</v>
      </c>
      <c r="I32" s="260">
        <f>'臺南'!H25</f>
        <v>5500</v>
      </c>
      <c r="J32" s="194"/>
      <c r="L32" s="165">
        <f t="shared" si="0"/>
        <v>1.7268174753928511</v>
      </c>
      <c r="M32" s="165">
        <f t="shared" si="1"/>
        <v>0.5425935973955507</v>
      </c>
    </row>
    <row r="33" spans="2:13" s="73" customFormat="1" ht="13.5" customHeight="1">
      <c r="B33" s="163" t="s">
        <v>115</v>
      </c>
      <c r="C33" s="259">
        <f>'高雄'!B25</f>
        <v>0</v>
      </c>
      <c r="D33" s="107">
        <v>0</v>
      </c>
      <c r="E33" s="166"/>
      <c r="F33" s="259">
        <f>'高雄'!E25</f>
        <v>770</v>
      </c>
      <c r="G33" s="166">
        <f t="shared" si="2"/>
        <v>8</v>
      </c>
      <c r="H33" s="111">
        <f>'苗栗'!F18</f>
        <v>1336</v>
      </c>
      <c r="I33" s="260">
        <f>'高雄'!H25</f>
        <v>75760</v>
      </c>
      <c r="J33" s="194"/>
      <c r="L33" s="165">
        <f t="shared" si="0"/>
        <v>0</v>
      </c>
      <c r="M33" s="165">
        <f t="shared" si="1"/>
        <v>3.481642249954784</v>
      </c>
    </row>
    <row r="34" spans="2:13" s="73" customFormat="1" ht="13.5" customHeight="1">
      <c r="B34" s="163" t="s">
        <v>9</v>
      </c>
      <c r="C34" s="259">
        <f>'宜蘭'!B25</f>
        <v>0</v>
      </c>
      <c r="D34" s="107">
        <v>0</v>
      </c>
      <c r="E34" s="166"/>
      <c r="F34" s="259">
        <f>'宜蘭'!E25</f>
        <v>0</v>
      </c>
      <c r="G34" s="107">
        <v>0</v>
      </c>
      <c r="H34" s="111">
        <f>'臺中'!F18</f>
        <v>970</v>
      </c>
      <c r="I34" s="260">
        <f>'宜蘭'!H25</f>
        <v>0</v>
      </c>
      <c r="J34" s="194"/>
      <c r="L34" s="165">
        <f t="shared" si="0"/>
        <v>0</v>
      </c>
      <c r="M34" s="165">
        <f t="shared" si="1"/>
        <v>0</v>
      </c>
    </row>
    <row r="35" spans="2:13" s="73" customFormat="1" ht="13.5" customHeight="1">
      <c r="B35" s="163" t="s">
        <v>10</v>
      </c>
      <c r="C35" s="259">
        <f>'桃園'!B25</f>
        <v>88</v>
      </c>
      <c r="D35" s="166">
        <f>RANK(C35,$C$29:$C$50,0)</f>
        <v>12</v>
      </c>
      <c r="E35" s="164"/>
      <c r="F35" s="259">
        <f>'桃園'!E25</f>
        <v>809</v>
      </c>
      <c r="G35" s="166">
        <f t="shared" si="2"/>
        <v>7</v>
      </c>
      <c r="H35" s="111">
        <f>'彰化'!F18</f>
        <v>0</v>
      </c>
      <c r="I35" s="260">
        <f>'桃園'!H25</f>
        <v>11978</v>
      </c>
      <c r="J35" s="194"/>
      <c r="L35" s="165">
        <f t="shared" si="0"/>
        <v>0.7597996891728545</v>
      </c>
      <c r="M35" s="165">
        <f t="shared" si="1"/>
        <v>3.657985169108338</v>
      </c>
    </row>
    <row r="36" spans="2:13" s="73" customFormat="1" ht="13.5" customHeight="1">
      <c r="B36" s="163" t="s">
        <v>11</v>
      </c>
      <c r="C36" s="259">
        <f>'新竹'!B25</f>
        <v>1111</v>
      </c>
      <c r="D36" s="166">
        <f>RANK(C36,$C$29:$C$50,0)</f>
        <v>4</v>
      </c>
      <c r="E36" s="166"/>
      <c r="F36" s="259">
        <f>'新竹'!E25</f>
        <v>2551</v>
      </c>
      <c r="G36" s="166">
        <f t="shared" si="2"/>
        <v>4</v>
      </c>
      <c r="H36" s="111">
        <f>'南投'!F18</f>
        <v>1970</v>
      </c>
      <c r="I36" s="260">
        <f>'新竹'!H25</f>
        <v>78418</v>
      </c>
      <c r="J36" s="194"/>
      <c r="L36" s="165">
        <f t="shared" si="0"/>
        <v>9.592471075807287</v>
      </c>
      <c r="M36" s="165">
        <f t="shared" si="1"/>
        <v>11.534635557967082</v>
      </c>
    </row>
    <row r="37" spans="2:13" s="73" customFormat="1" ht="13.5" customHeight="1">
      <c r="B37" s="163" t="s">
        <v>12</v>
      </c>
      <c r="C37" s="259">
        <f>'苗栗'!B25</f>
        <v>3022</v>
      </c>
      <c r="D37" s="166">
        <f>RANK(C37,$C$29:$C$50,0)</f>
        <v>1</v>
      </c>
      <c r="E37" s="166"/>
      <c r="F37" s="259">
        <f>'苗栗'!E25</f>
        <v>7846</v>
      </c>
      <c r="G37" s="166">
        <f t="shared" si="2"/>
        <v>1</v>
      </c>
      <c r="H37" s="111">
        <f>'雲林'!F18</f>
        <v>690</v>
      </c>
      <c r="I37" s="260">
        <f>'苗栗'!H25</f>
        <v>340416</v>
      </c>
      <c r="J37" s="194"/>
      <c r="L37" s="165">
        <f t="shared" si="0"/>
        <v>26.092212053185975</v>
      </c>
      <c r="M37" s="165">
        <f t="shared" si="1"/>
        <v>35.47657804304576</v>
      </c>
    </row>
    <row r="38" spans="2:13" s="73" customFormat="1" ht="13.5" customHeight="1">
      <c r="B38" s="163" t="s">
        <v>13</v>
      </c>
      <c r="C38" s="259">
        <f>'彰化'!B25</f>
        <v>430</v>
      </c>
      <c r="D38" s="166">
        <f>RANK(C38,$C$29:$C$50,0)</f>
        <v>8</v>
      </c>
      <c r="E38" s="166"/>
      <c r="F38" s="259">
        <f>'彰化'!E25</f>
        <v>0</v>
      </c>
      <c r="G38" s="107">
        <v>0</v>
      </c>
      <c r="H38" s="111">
        <f>'嘉義'!F18</f>
        <v>3950</v>
      </c>
      <c r="I38" s="260">
        <f>'彰化'!H25</f>
        <v>37800</v>
      </c>
      <c r="J38" s="194"/>
      <c r="L38" s="165">
        <f t="shared" si="0"/>
        <v>3.7126575720946295</v>
      </c>
      <c r="M38" s="165">
        <f t="shared" si="1"/>
        <v>0</v>
      </c>
    </row>
    <row r="39" spans="2:13" s="73" customFormat="1" ht="13.5" customHeight="1">
      <c r="B39" s="163" t="s">
        <v>14</v>
      </c>
      <c r="C39" s="259">
        <f>'南投'!B25</f>
        <v>630</v>
      </c>
      <c r="D39" s="166">
        <f aca="true" t="shared" si="3" ref="D39:D44">RANK(C39,$C$29:$C$50,0)</f>
        <v>6</v>
      </c>
      <c r="E39" s="166"/>
      <c r="F39" s="259">
        <f>'南投'!E25</f>
        <v>1430</v>
      </c>
      <c r="G39" s="166">
        <f>RANK(F39,$F$29:$F$50,0)</f>
        <v>6</v>
      </c>
      <c r="H39" s="111">
        <f>'臺南'!F18</f>
        <v>200</v>
      </c>
      <c r="I39" s="260">
        <f>'南投'!H25</f>
        <v>73000</v>
      </c>
      <c r="J39" s="194"/>
      <c r="L39" s="165">
        <f t="shared" si="0"/>
        <v>5.4394750474874805</v>
      </c>
      <c r="M39" s="165">
        <f t="shared" si="1"/>
        <v>6.4659070356303125</v>
      </c>
    </row>
    <row r="40" spans="2:13" s="73" customFormat="1" ht="13.5" customHeight="1">
      <c r="B40" s="163" t="s">
        <v>15</v>
      </c>
      <c r="C40" s="259">
        <f>'雲林'!B25</f>
        <v>1480</v>
      </c>
      <c r="D40" s="166">
        <f t="shared" si="3"/>
        <v>3</v>
      </c>
      <c r="E40" s="166"/>
      <c r="F40" s="259">
        <f>'雲林'!E25</f>
        <v>2875</v>
      </c>
      <c r="G40" s="166">
        <f>RANK(F40,$F$29:$F$50,0)</f>
        <v>3</v>
      </c>
      <c r="H40" s="111">
        <f>'高雄'!F18</f>
        <v>2525</v>
      </c>
      <c r="I40" s="260">
        <f>'雲林'!H25</f>
        <v>114272</v>
      </c>
      <c r="J40" s="194"/>
      <c r="L40" s="165">
        <f t="shared" si="0"/>
        <v>12.778449317907098</v>
      </c>
      <c r="M40" s="165">
        <f t="shared" si="1"/>
        <v>12.999638270935069</v>
      </c>
    </row>
    <row r="41" spans="2:13" s="73" customFormat="1" ht="13.5" customHeight="1">
      <c r="B41" s="163" t="s">
        <v>16</v>
      </c>
      <c r="C41" s="259">
        <f>'嘉義'!B25</f>
        <v>880</v>
      </c>
      <c r="D41" s="166">
        <f t="shared" si="3"/>
        <v>5</v>
      </c>
      <c r="E41" s="166"/>
      <c r="F41" s="259">
        <f>'嘉義'!E25</f>
        <v>1870</v>
      </c>
      <c r="G41" s="166">
        <f>RANK(F41,$F$29:$F$50,0)</f>
        <v>5</v>
      </c>
      <c r="H41" s="111">
        <f>'屏東'!F18</f>
        <v>1100</v>
      </c>
      <c r="I41" s="260">
        <f>'嘉義'!H25</f>
        <v>61000</v>
      </c>
      <c r="J41" s="194"/>
      <c r="L41" s="165">
        <f t="shared" si="0"/>
        <v>7.597996891728544</v>
      </c>
      <c r="M41" s="165">
        <f t="shared" si="1"/>
        <v>8.455416892747332</v>
      </c>
    </row>
    <row r="42" spans="2:13" s="73" customFormat="1" ht="13.5" customHeight="1">
      <c r="B42" s="163" t="s">
        <v>17</v>
      </c>
      <c r="C42" s="259">
        <f>'屏東'!B25</f>
        <v>180</v>
      </c>
      <c r="D42" s="166">
        <f t="shared" si="3"/>
        <v>11</v>
      </c>
      <c r="E42" s="166"/>
      <c r="F42" s="259">
        <f>'屏東'!E25</f>
        <v>3320</v>
      </c>
      <c r="G42" s="166">
        <f>RANK(F42,$F$29:$F$50,0)</f>
        <v>2</v>
      </c>
      <c r="H42" s="111">
        <f>'臺東'!F18</f>
        <v>110</v>
      </c>
      <c r="I42" s="260">
        <f>'屏東'!H25</f>
        <v>91181</v>
      </c>
      <c r="J42" s="194"/>
      <c r="L42" s="165">
        <f t="shared" si="0"/>
        <v>1.554135727853566</v>
      </c>
      <c r="M42" s="165">
        <f t="shared" si="1"/>
        <v>15.011756194610237</v>
      </c>
    </row>
    <row r="43" spans="1:13" s="73" customFormat="1" ht="13.5" customHeight="1">
      <c r="A43" s="167"/>
      <c r="B43" s="163" t="s">
        <v>18</v>
      </c>
      <c r="C43" s="259">
        <f>'臺東'!B25</f>
        <v>580</v>
      </c>
      <c r="D43" s="166">
        <f t="shared" si="3"/>
        <v>7</v>
      </c>
      <c r="E43" s="164"/>
      <c r="F43" s="259">
        <f>'臺東'!E25</f>
        <v>280</v>
      </c>
      <c r="G43" s="166">
        <f>RANK(F43,$F$29:$F$50,0)</f>
        <v>9</v>
      </c>
      <c r="H43" s="111">
        <f>'花蓮'!F18</f>
        <v>0</v>
      </c>
      <c r="I43" s="260">
        <f>'臺東'!H25</f>
        <v>97947</v>
      </c>
      <c r="J43" s="194"/>
      <c r="L43" s="165">
        <f t="shared" si="0"/>
        <v>5.007770678639268</v>
      </c>
      <c r="M43" s="165">
        <f t="shared" si="1"/>
        <v>1.266051727256285</v>
      </c>
    </row>
    <row r="44" spans="2:13" s="73" customFormat="1" ht="13.5" customHeight="1">
      <c r="B44" s="163" t="s">
        <v>19</v>
      </c>
      <c r="C44" s="259">
        <f>'花蓮'!B25</f>
        <v>422</v>
      </c>
      <c r="D44" s="166">
        <f t="shared" si="3"/>
        <v>9</v>
      </c>
      <c r="E44" s="164"/>
      <c r="F44" s="259">
        <f>'花蓮'!E25</f>
        <v>0</v>
      </c>
      <c r="G44" s="107">
        <v>0</v>
      </c>
      <c r="H44" s="111" t="e">
        <f>#REF!</f>
        <v>#REF!</v>
      </c>
      <c r="I44" s="260">
        <f>'花蓮'!H25</f>
        <v>3442</v>
      </c>
      <c r="J44" s="194"/>
      <c r="L44" s="165">
        <f t="shared" si="0"/>
        <v>3.643584873078916</v>
      </c>
      <c r="M44" s="165">
        <f t="shared" si="1"/>
        <v>0</v>
      </c>
    </row>
    <row r="45" spans="2:13" s="73" customFormat="1" ht="13.5" customHeight="1">
      <c r="B45" s="163" t="s">
        <v>20</v>
      </c>
      <c r="C45" s="259">
        <v>0</v>
      </c>
      <c r="D45" s="107">
        <v>0</v>
      </c>
      <c r="E45" s="164"/>
      <c r="F45" s="259">
        <v>0</v>
      </c>
      <c r="G45" s="107">
        <v>0</v>
      </c>
      <c r="H45" s="111">
        <f>'基市'!F18</f>
        <v>0</v>
      </c>
      <c r="I45" s="260">
        <v>0</v>
      </c>
      <c r="J45" s="194"/>
      <c r="L45" s="165">
        <f t="shared" si="0"/>
        <v>0</v>
      </c>
      <c r="M45" s="165">
        <f t="shared" si="1"/>
        <v>0</v>
      </c>
    </row>
    <row r="46" spans="2:13" s="73" customFormat="1" ht="13.5" customHeight="1">
      <c r="B46" s="163" t="s">
        <v>21</v>
      </c>
      <c r="C46" s="259">
        <f>'基市'!B25</f>
        <v>0</v>
      </c>
      <c r="D46" s="107">
        <v>0</v>
      </c>
      <c r="E46" s="164"/>
      <c r="F46" s="259">
        <f>'基市'!E25</f>
        <v>0</v>
      </c>
      <c r="G46" s="107">
        <v>0</v>
      </c>
      <c r="H46" s="111">
        <f>'竹市'!F18</f>
        <v>0</v>
      </c>
      <c r="I46" s="260">
        <f>'基市'!H25</f>
        <v>0</v>
      </c>
      <c r="J46" s="194"/>
      <c r="L46" s="165">
        <f t="shared" si="0"/>
        <v>0</v>
      </c>
      <c r="M46" s="165">
        <f t="shared" si="1"/>
        <v>0</v>
      </c>
    </row>
    <row r="47" spans="2:13" s="73" customFormat="1" ht="13.5" customHeight="1">
      <c r="B47" s="163" t="s">
        <v>22</v>
      </c>
      <c r="C47" s="259">
        <f>'竹市'!B25</f>
        <v>0</v>
      </c>
      <c r="D47" s="107">
        <v>0</v>
      </c>
      <c r="E47" s="166"/>
      <c r="F47" s="259">
        <f>'竹市'!E25</f>
        <v>0</v>
      </c>
      <c r="G47" s="107">
        <v>0</v>
      </c>
      <c r="H47" s="111" t="e">
        <f>#REF!</f>
        <v>#REF!</v>
      </c>
      <c r="I47" s="260">
        <f>'竹市'!H25</f>
        <v>0</v>
      </c>
      <c r="J47" s="194"/>
      <c r="L47" s="165">
        <f t="shared" si="0"/>
        <v>0</v>
      </c>
      <c r="M47" s="165">
        <f t="shared" si="1"/>
        <v>0</v>
      </c>
    </row>
    <row r="48" spans="2:13" s="73" customFormat="1" ht="13.5" customHeight="1">
      <c r="B48" s="163" t="s">
        <v>24</v>
      </c>
      <c r="C48" s="259">
        <f>'嘉市'!B25</f>
        <v>40</v>
      </c>
      <c r="D48" s="166">
        <f>RANK(C48,$C$29:$C$50,0)</f>
        <v>13</v>
      </c>
      <c r="E48" s="164"/>
      <c r="F48" s="259">
        <f>'嘉市'!E25</f>
        <v>0</v>
      </c>
      <c r="G48" s="107">
        <v>0</v>
      </c>
      <c r="H48" s="111">
        <f>'嘉市'!F18</f>
        <v>100</v>
      </c>
      <c r="I48" s="260">
        <f>'嘉市'!H25</f>
        <v>5200</v>
      </c>
      <c r="J48" s="194"/>
      <c r="L48" s="165">
        <f t="shared" si="0"/>
        <v>0.3453634950785702</v>
      </c>
      <c r="M48" s="165">
        <f t="shared" si="1"/>
        <v>0</v>
      </c>
    </row>
    <row r="49" spans="2:13" s="73" customFormat="1" ht="16.5">
      <c r="B49" s="57" t="s">
        <v>116</v>
      </c>
      <c r="C49" s="107">
        <v>0</v>
      </c>
      <c r="D49" s="107">
        <v>0</v>
      </c>
      <c r="E49" s="164"/>
      <c r="F49" s="107">
        <v>0</v>
      </c>
      <c r="G49" s="107">
        <v>0</v>
      </c>
      <c r="H49" s="111" t="e">
        <f>#REF!</f>
        <v>#REF!</v>
      </c>
      <c r="I49" s="29">
        <v>0</v>
      </c>
      <c r="J49" s="194"/>
      <c r="L49" s="165">
        <f t="shared" si="0"/>
        <v>0</v>
      </c>
      <c r="M49" s="165">
        <f t="shared" si="1"/>
        <v>0</v>
      </c>
    </row>
    <row r="50" spans="2:13" s="73" customFormat="1" ht="13.5" customHeight="1">
      <c r="B50" s="57" t="s">
        <v>58</v>
      </c>
      <c r="C50" s="107">
        <v>0</v>
      </c>
      <c r="D50" s="107">
        <v>0</v>
      </c>
      <c r="E50" s="164"/>
      <c r="F50" s="107">
        <v>0</v>
      </c>
      <c r="G50" s="107">
        <v>0</v>
      </c>
      <c r="H50" s="111" t="e">
        <f>#REF!</f>
        <v>#REF!</v>
      </c>
      <c r="I50" s="29">
        <v>0</v>
      </c>
      <c r="J50" s="194"/>
      <c r="L50" s="165">
        <f t="shared" si="0"/>
        <v>0</v>
      </c>
      <c r="M50" s="165">
        <f t="shared" si="1"/>
        <v>0</v>
      </c>
    </row>
    <row r="51" spans="2:10" ht="6" customHeight="1">
      <c r="B51" s="61"/>
      <c r="C51" s="95"/>
      <c r="D51" s="95"/>
      <c r="E51" s="95"/>
      <c r="F51" s="95"/>
      <c r="G51" s="95"/>
      <c r="H51" s="96"/>
      <c r="I51" s="149"/>
      <c r="J51" s="197"/>
    </row>
    <row r="52" spans="2:9" ht="15" customHeight="1">
      <c r="B52" s="13" t="s">
        <v>64</v>
      </c>
      <c r="C52" s="146"/>
      <c r="D52" s="146"/>
      <c r="E52" s="146"/>
      <c r="F52" s="146"/>
      <c r="G52" s="146"/>
      <c r="H52" s="147"/>
      <c r="I52" s="146"/>
    </row>
    <row r="53" ht="16.5">
      <c r="B53" s="73" t="s">
        <v>163</v>
      </c>
    </row>
  </sheetData>
  <printOptions verticalCentered="1"/>
  <pageMargins left="0.5905511811023623" right="0.7874015748031497" top="0.5118110236220472" bottom="0.5118110236220472" header="0.31496062992125984" footer="0.31496062992125984"/>
  <pageSetup horizontalDpi="600" verticalDpi="600" orientation="landscape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I36"/>
  <sheetViews>
    <sheetView zoomScale="78" zoomScaleNormal="78" workbookViewId="0" topLeftCell="A1">
      <selection activeCell="A4" sqref="A4:IV20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9" width="14.875" style="37" customWidth="1"/>
    <col min="10" max="16384" width="14.875" style="22" customWidth="1"/>
  </cols>
  <sheetData>
    <row r="1" spans="1:9" s="17" customFormat="1" ht="45" customHeight="1">
      <c r="A1" s="15" t="s">
        <v>127</v>
      </c>
      <c r="B1" s="15"/>
      <c r="C1" s="16"/>
      <c r="D1" s="16"/>
      <c r="E1" s="16"/>
      <c r="F1" s="16"/>
      <c r="G1" s="16"/>
      <c r="H1" s="16"/>
      <c r="I1" s="46"/>
    </row>
    <row r="2" spans="1:9" s="17" customFormat="1" ht="23.25" customHeight="1">
      <c r="A2" s="7" t="s">
        <v>0</v>
      </c>
      <c r="B2" s="98" t="s">
        <v>71</v>
      </c>
      <c r="C2" s="18" t="s">
        <v>70</v>
      </c>
      <c r="D2" s="19"/>
      <c r="E2" s="103" t="s">
        <v>74</v>
      </c>
      <c r="F2" s="20" t="s">
        <v>26</v>
      </c>
      <c r="G2" s="20"/>
      <c r="H2" s="90" t="s">
        <v>159</v>
      </c>
      <c r="I2" s="46"/>
    </row>
    <row r="3" spans="1:8" ht="18" customHeight="1">
      <c r="A3" s="9" t="s">
        <v>45</v>
      </c>
      <c r="B3" s="101" t="s">
        <v>72</v>
      </c>
      <c r="C3" s="20" t="s">
        <v>2</v>
      </c>
      <c r="D3" s="102" t="s">
        <v>3</v>
      </c>
      <c r="E3" s="104" t="s">
        <v>72</v>
      </c>
      <c r="F3" s="20" t="s">
        <v>2</v>
      </c>
      <c r="G3" s="20" t="s">
        <v>3</v>
      </c>
      <c r="H3" s="21" t="s">
        <v>4</v>
      </c>
    </row>
    <row r="4" spans="1:8" ht="13.5" customHeight="1" hidden="1">
      <c r="A4" s="10" t="s">
        <v>5</v>
      </c>
      <c r="B4" s="10"/>
      <c r="C4" s="26">
        <v>300</v>
      </c>
      <c r="D4" s="41">
        <v>500</v>
      </c>
      <c r="E4" s="41"/>
      <c r="F4" s="41">
        <v>445</v>
      </c>
      <c r="G4" s="41" t="s">
        <v>27</v>
      </c>
      <c r="H4" s="38">
        <v>44309</v>
      </c>
    </row>
    <row r="5" spans="1:8" ht="13.5" customHeight="1" hidden="1">
      <c r="A5" s="10" t="s">
        <v>6</v>
      </c>
      <c r="B5" s="10"/>
      <c r="C5" s="26">
        <v>11237</v>
      </c>
      <c r="D5" s="41">
        <v>427</v>
      </c>
      <c r="E5" s="41"/>
      <c r="F5" s="41">
        <v>15736</v>
      </c>
      <c r="G5" s="41" t="s">
        <v>27</v>
      </c>
      <c r="H5" s="38">
        <v>283950</v>
      </c>
    </row>
    <row r="6" spans="1:8" ht="13.5" customHeight="1" hidden="1">
      <c r="A6" s="10" t="s">
        <v>7</v>
      </c>
      <c r="B6" s="10"/>
      <c r="C6" s="26">
        <v>846</v>
      </c>
      <c r="D6" s="41">
        <v>755</v>
      </c>
      <c r="E6" s="41"/>
      <c r="F6" s="41">
        <v>5063</v>
      </c>
      <c r="G6" s="41">
        <v>140</v>
      </c>
      <c r="H6" s="38">
        <v>87131</v>
      </c>
    </row>
    <row r="7" spans="1:8" ht="15" customHeight="1" hidden="1">
      <c r="A7" s="10" t="s">
        <v>8</v>
      </c>
      <c r="B7" s="10"/>
      <c r="C7" s="26">
        <v>20</v>
      </c>
      <c r="D7" s="26">
        <v>0</v>
      </c>
      <c r="E7" s="26"/>
      <c r="F7" s="26">
        <v>2440</v>
      </c>
      <c r="G7" s="41">
        <v>0</v>
      </c>
      <c r="H7" s="38">
        <v>20216</v>
      </c>
    </row>
    <row r="8" spans="1:8" ht="15" customHeight="1" hidden="1">
      <c r="A8" s="10" t="s">
        <v>28</v>
      </c>
      <c r="B8" s="10"/>
      <c r="C8" s="26">
        <v>5396</v>
      </c>
      <c r="D8" s="26">
        <v>2576</v>
      </c>
      <c r="E8" s="26"/>
      <c r="F8" s="26">
        <v>5591</v>
      </c>
      <c r="G8" s="41">
        <v>400</v>
      </c>
      <c r="H8" s="38">
        <v>353727</v>
      </c>
    </row>
    <row r="9" spans="1:8" ht="15" customHeight="1" hidden="1">
      <c r="A9" s="10" t="s">
        <v>30</v>
      </c>
      <c r="B9" s="10"/>
      <c r="C9" s="29">
        <v>310</v>
      </c>
      <c r="D9" s="29">
        <v>800</v>
      </c>
      <c r="E9" s="29"/>
      <c r="F9" s="29">
        <v>7780</v>
      </c>
      <c r="G9" s="29">
        <v>1155</v>
      </c>
      <c r="H9" s="29">
        <v>174363</v>
      </c>
    </row>
    <row r="10" spans="1:8" ht="15" customHeight="1" hidden="1">
      <c r="A10" s="10" t="s">
        <v>31</v>
      </c>
      <c r="B10" s="41">
        <f aca="true" t="shared" si="0" ref="B10:B19">SUM(C10,D10)</f>
        <v>1234</v>
      </c>
      <c r="C10" s="29">
        <v>711</v>
      </c>
      <c r="D10" s="37">
        <v>523</v>
      </c>
      <c r="E10" s="41">
        <f aca="true" t="shared" si="1" ref="E10:E19">SUM(F10,G10)</f>
        <v>1676</v>
      </c>
      <c r="F10" s="37">
        <v>1676</v>
      </c>
      <c r="G10" s="37">
        <v>0</v>
      </c>
      <c r="H10" s="37">
        <v>87121</v>
      </c>
    </row>
    <row r="11" spans="1:8" ht="15" customHeight="1" hidden="1">
      <c r="A11" s="10" t="s">
        <v>44</v>
      </c>
      <c r="B11" s="41">
        <f t="shared" si="0"/>
        <v>650</v>
      </c>
      <c r="C11" s="29">
        <v>0</v>
      </c>
      <c r="D11" s="37">
        <v>650</v>
      </c>
      <c r="E11" s="41">
        <f t="shared" si="1"/>
        <v>0</v>
      </c>
      <c r="F11" s="37">
        <v>0</v>
      </c>
      <c r="G11" s="37">
        <v>0</v>
      </c>
      <c r="H11" s="37">
        <v>19500</v>
      </c>
    </row>
    <row r="12" spans="1:8" ht="15" customHeight="1" hidden="1">
      <c r="A12" s="57" t="s">
        <v>79</v>
      </c>
      <c r="B12" s="41">
        <f t="shared" si="0"/>
        <v>0</v>
      </c>
      <c r="C12" s="47">
        <v>0</v>
      </c>
      <c r="D12" s="58">
        <v>0</v>
      </c>
      <c r="E12" s="41">
        <f t="shared" si="1"/>
        <v>0</v>
      </c>
      <c r="F12" s="58">
        <v>0</v>
      </c>
      <c r="G12" s="58">
        <v>0</v>
      </c>
      <c r="H12" s="58">
        <v>0</v>
      </c>
    </row>
    <row r="13" spans="1:9" s="17" customFormat="1" ht="12.75" customHeight="1" hidden="1">
      <c r="A13" s="2" t="s">
        <v>80</v>
      </c>
      <c r="B13" s="97">
        <f t="shared" si="0"/>
        <v>16649</v>
      </c>
      <c r="C13" s="161">
        <v>16101</v>
      </c>
      <c r="D13" s="46">
        <v>548</v>
      </c>
      <c r="E13" s="97">
        <f t="shared" si="1"/>
        <v>22780</v>
      </c>
      <c r="F13" s="46">
        <v>22055</v>
      </c>
      <c r="G13" s="46">
        <v>725</v>
      </c>
      <c r="H13" s="46">
        <v>1066803</v>
      </c>
      <c r="I13" s="46"/>
    </row>
    <row r="14" spans="1:9" s="17" customFormat="1" ht="15" customHeight="1" hidden="1">
      <c r="A14" s="2" t="s">
        <v>81</v>
      </c>
      <c r="B14" s="97">
        <f t="shared" si="0"/>
        <v>0</v>
      </c>
      <c r="C14" s="161"/>
      <c r="D14" s="46"/>
      <c r="E14" s="97">
        <f t="shared" si="1"/>
        <v>0</v>
      </c>
      <c r="F14" s="46"/>
      <c r="G14" s="46"/>
      <c r="H14" s="72">
        <v>0</v>
      </c>
      <c r="I14" s="46"/>
    </row>
    <row r="15" spans="1:9" s="210" customFormat="1" ht="12.75" customHeight="1" hidden="1">
      <c r="A15" s="205" t="s">
        <v>82</v>
      </c>
      <c r="B15" s="206">
        <f t="shared" si="0"/>
        <v>0</v>
      </c>
      <c r="C15" s="207"/>
      <c r="D15" s="208"/>
      <c r="E15" s="206">
        <f t="shared" si="1"/>
        <v>0</v>
      </c>
      <c r="F15" s="208"/>
      <c r="G15" s="208"/>
      <c r="H15" s="209">
        <v>0</v>
      </c>
      <c r="I15" s="208"/>
    </row>
    <row r="16" spans="1:9" s="210" customFormat="1" ht="12.75" customHeight="1" hidden="1">
      <c r="A16" s="205" t="s">
        <v>83</v>
      </c>
      <c r="B16" s="206">
        <f t="shared" si="0"/>
        <v>5928</v>
      </c>
      <c r="C16" s="207">
        <v>5928</v>
      </c>
      <c r="D16" s="208"/>
      <c r="E16" s="206">
        <f t="shared" si="1"/>
        <v>7749</v>
      </c>
      <c r="F16" s="208">
        <v>7749</v>
      </c>
      <c r="G16" s="208"/>
      <c r="H16" s="200">
        <v>749974</v>
      </c>
      <c r="I16" s="208"/>
    </row>
    <row r="17" spans="1:9" s="210" customFormat="1" ht="12.75" customHeight="1" hidden="1">
      <c r="A17" s="205" t="s">
        <v>84</v>
      </c>
      <c r="B17" s="206">
        <f t="shared" si="0"/>
        <v>2610</v>
      </c>
      <c r="C17" s="207">
        <v>2610</v>
      </c>
      <c r="D17" s="208"/>
      <c r="E17" s="206">
        <f t="shared" si="1"/>
        <v>3099</v>
      </c>
      <c r="F17" s="208">
        <v>3099</v>
      </c>
      <c r="G17" s="208"/>
      <c r="H17" s="200">
        <v>176900</v>
      </c>
      <c r="I17" s="208"/>
    </row>
    <row r="18" spans="1:9" s="210" customFormat="1" ht="15" customHeight="1" hidden="1">
      <c r="A18" s="205" t="s">
        <v>89</v>
      </c>
      <c r="B18" s="206">
        <f t="shared" si="0"/>
        <v>1236</v>
      </c>
      <c r="C18" s="211">
        <v>1236</v>
      </c>
      <c r="D18" s="213"/>
      <c r="E18" s="206">
        <f t="shared" si="1"/>
        <v>1336</v>
      </c>
      <c r="F18" s="212">
        <v>1336</v>
      </c>
      <c r="G18" s="212"/>
      <c r="H18" s="208">
        <v>95312</v>
      </c>
      <c r="I18" s="208"/>
    </row>
    <row r="19" spans="1:9" s="210" customFormat="1" ht="15" customHeight="1" hidden="1">
      <c r="A19" s="205" t="s">
        <v>91</v>
      </c>
      <c r="B19" s="206">
        <f t="shared" si="0"/>
        <v>1155</v>
      </c>
      <c r="C19" s="211">
        <v>1155</v>
      </c>
      <c r="D19" s="213"/>
      <c r="E19" s="206">
        <f t="shared" si="1"/>
        <v>1067</v>
      </c>
      <c r="F19" s="212">
        <v>1067</v>
      </c>
      <c r="G19" s="212"/>
      <c r="H19" s="208">
        <v>117742</v>
      </c>
      <c r="I19" s="208"/>
    </row>
    <row r="20" spans="1:9" s="210" customFormat="1" ht="15" customHeight="1" hidden="1">
      <c r="A20" s="205" t="s">
        <v>160</v>
      </c>
      <c r="B20" s="206">
        <v>3188</v>
      </c>
      <c r="C20" s="209"/>
      <c r="D20" s="232"/>
      <c r="E20" s="206">
        <v>4376</v>
      </c>
      <c r="F20" s="209"/>
      <c r="G20" s="232"/>
      <c r="H20" s="209">
        <v>278619</v>
      </c>
      <c r="I20" s="208"/>
    </row>
    <row r="21" spans="1:9" s="210" customFormat="1" ht="15" customHeight="1">
      <c r="A21" s="205" t="s">
        <v>103</v>
      </c>
      <c r="B21" s="206">
        <v>1195</v>
      </c>
      <c r="C21" s="209"/>
      <c r="D21" s="232"/>
      <c r="E21" s="206">
        <v>306</v>
      </c>
      <c r="F21" s="209"/>
      <c r="G21" s="232"/>
      <c r="H21" s="209">
        <v>50765</v>
      </c>
      <c r="I21" s="208"/>
    </row>
    <row r="22" spans="1:9" s="210" customFormat="1" ht="15" customHeight="1">
      <c r="A22" s="205" t="s">
        <v>111</v>
      </c>
      <c r="B22" s="206">
        <v>0</v>
      </c>
      <c r="C22" s="206">
        <v>0</v>
      </c>
      <c r="D22" s="206">
        <v>0</v>
      </c>
      <c r="E22" s="206">
        <v>755</v>
      </c>
      <c r="F22" s="206">
        <v>0</v>
      </c>
      <c r="G22" s="206">
        <v>0</v>
      </c>
      <c r="H22" s="209">
        <v>10350</v>
      </c>
      <c r="I22" s="208"/>
    </row>
    <row r="23" spans="1:9" s="210" customFormat="1" ht="15" customHeight="1">
      <c r="A23" s="205" t="s">
        <v>112</v>
      </c>
      <c r="B23" s="206">
        <v>0</v>
      </c>
      <c r="C23" s="206"/>
      <c r="D23" s="206"/>
      <c r="E23" s="206">
        <v>0</v>
      </c>
      <c r="F23" s="206"/>
      <c r="G23" s="206"/>
      <c r="H23" s="209">
        <v>0</v>
      </c>
      <c r="I23" s="208"/>
    </row>
    <row r="24" spans="1:9" s="210" customFormat="1" ht="15" customHeight="1">
      <c r="A24" s="205" t="s">
        <v>136</v>
      </c>
      <c r="B24" s="206">
        <v>1358</v>
      </c>
      <c r="C24" s="206">
        <v>0</v>
      </c>
      <c r="D24" s="206">
        <v>0</v>
      </c>
      <c r="E24" s="206">
        <v>1744</v>
      </c>
      <c r="F24" s="206">
        <v>0</v>
      </c>
      <c r="G24" s="206">
        <v>0</v>
      </c>
      <c r="H24" s="209">
        <v>99728</v>
      </c>
      <c r="I24" s="208"/>
    </row>
    <row r="25" spans="1:9" s="210" customFormat="1" ht="15" customHeight="1">
      <c r="A25" s="205" t="s">
        <v>145</v>
      </c>
      <c r="B25" s="206">
        <f>B27+B34</f>
        <v>3022</v>
      </c>
      <c r="C25" s="206">
        <f>C34</f>
        <v>0</v>
      </c>
      <c r="D25" s="206">
        <f>D34</f>
        <v>0</v>
      </c>
      <c r="E25" s="206">
        <f>E27+E34</f>
        <v>7846</v>
      </c>
      <c r="F25" s="206">
        <f>F34</f>
        <v>0</v>
      </c>
      <c r="G25" s="206">
        <f>G34</f>
        <v>0</v>
      </c>
      <c r="H25" s="209">
        <f>H27+H34</f>
        <v>340416</v>
      </c>
      <c r="I25" s="208"/>
    </row>
    <row r="26" spans="1:9" s="216" customFormat="1" ht="7.5" customHeight="1">
      <c r="A26" s="266"/>
      <c r="B26" s="267"/>
      <c r="C26" s="211"/>
      <c r="D26" s="213"/>
      <c r="E26" s="214"/>
      <c r="F26" s="211"/>
      <c r="G26" s="213"/>
      <c r="H26" s="207"/>
      <c r="I26" s="215"/>
    </row>
    <row r="27" spans="1:9" s="210" customFormat="1" ht="13.5" customHeight="1">
      <c r="A27" s="217" t="s">
        <v>46</v>
      </c>
      <c r="B27" s="206">
        <f>SUM(B30:B32)</f>
        <v>3022</v>
      </c>
      <c r="C27" s="206">
        <f aca="true" t="shared" si="2" ref="C27:H27">SUM(C30:C32)</f>
        <v>0</v>
      </c>
      <c r="D27" s="206">
        <f t="shared" si="2"/>
        <v>0</v>
      </c>
      <c r="E27" s="206">
        <f t="shared" si="2"/>
        <v>7725</v>
      </c>
      <c r="F27" s="206">
        <f t="shared" si="2"/>
        <v>0</v>
      </c>
      <c r="G27" s="206">
        <f t="shared" si="2"/>
        <v>0</v>
      </c>
      <c r="H27" s="209">
        <f t="shared" si="2"/>
        <v>334377</v>
      </c>
      <c r="I27" s="208"/>
    </row>
    <row r="28" spans="1:9" s="216" customFormat="1" ht="7.5" customHeight="1">
      <c r="A28" s="218"/>
      <c r="B28" s="164"/>
      <c r="C28" s="211"/>
      <c r="D28" s="213"/>
      <c r="E28" s="214"/>
      <c r="F28" s="211"/>
      <c r="G28" s="213"/>
      <c r="H28" s="207"/>
      <c r="I28" s="215"/>
    </row>
    <row r="29" spans="1:9" s="210" customFormat="1" ht="13.5" customHeight="1" hidden="1">
      <c r="A29" s="205" t="s">
        <v>41</v>
      </c>
      <c r="B29" s="206">
        <v>0</v>
      </c>
      <c r="C29" s="211"/>
      <c r="D29" s="213"/>
      <c r="E29" s="206">
        <v>0</v>
      </c>
      <c r="F29" s="211"/>
      <c r="G29" s="213"/>
      <c r="H29" s="207">
        <v>0</v>
      </c>
      <c r="I29" s="208"/>
    </row>
    <row r="30" spans="1:9" s="210" customFormat="1" ht="13.5" customHeight="1">
      <c r="A30" s="205" t="s">
        <v>41</v>
      </c>
      <c r="B30" s="206">
        <v>1252</v>
      </c>
      <c r="C30" s="211"/>
      <c r="D30" s="213"/>
      <c r="E30" s="206">
        <v>2898</v>
      </c>
      <c r="F30" s="211"/>
      <c r="G30" s="213"/>
      <c r="H30" s="207">
        <v>106250</v>
      </c>
      <c r="I30" s="208"/>
    </row>
    <row r="31" spans="1:9" s="210" customFormat="1" ht="13.5" customHeight="1">
      <c r="A31" s="205" t="s">
        <v>29</v>
      </c>
      <c r="B31" s="206">
        <v>450</v>
      </c>
      <c r="C31" s="211"/>
      <c r="D31" s="213"/>
      <c r="E31" s="206">
        <v>4731</v>
      </c>
      <c r="F31" s="211"/>
      <c r="G31" s="213"/>
      <c r="H31" s="207">
        <v>170110</v>
      </c>
      <c r="I31" s="208"/>
    </row>
    <row r="32" spans="1:9" s="210" customFormat="1" ht="13.5" customHeight="1">
      <c r="A32" s="205" t="s">
        <v>40</v>
      </c>
      <c r="B32" s="206">
        <v>1320</v>
      </c>
      <c r="C32" s="211"/>
      <c r="D32" s="213"/>
      <c r="E32" s="206">
        <v>96</v>
      </c>
      <c r="F32" s="211"/>
      <c r="G32" s="213"/>
      <c r="H32" s="207">
        <v>58017</v>
      </c>
      <c r="I32" s="208"/>
    </row>
    <row r="33" spans="1:9" s="216" customFormat="1" ht="7.5" customHeight="1">
      <c r="A33" s="205"/>
      <c r="B33" s="219"/>
      <c r="C33" s="211"/>
      <c r="D33" s="213"/>
      <c r="E33" s="214"/>
      <c r="F33" s="211"/>
      <c r="G33" s="213"/>
      <c r="H33" s="207"/>
      <c r="I33" s="215"/>
    </row>
    <row r="34" spans="1:9" s="210" customFormat="1" ht="13.5" customHeight="1">
      <c r="A34" s="217" t="s">
        <v>97</v>
      </c>
      <c r="B34" s="206">
        <f>SUM(B36)</f>
        <v>0</v>
      </c>
      <c r="C34" s="206">
        <f aca="true" t="shared" si="3" ref="C34:H34">SUM(C36)</f>
        <v>0</v>
      </c>
      <c r="D34" s="206">
        <f t="shared" si="3"/>
        <v>0</v>
      </c>
      <c r="E34" s="206">
        <f t="shared" si="3"/>
        <v>121</v>
      </c>
      <c r="F34" s="206">
        <f t="shared" si="3"/>
        <v>0</v>
      </c>
      <c r="G34" s="206">
        <f t="shared" si="3"/>
        <v>0</v>
      </c>
      <c r="H34" s="209">
        <f t="shared" si="3"/>
        <v>6039</v>
      </c>
      <c r="I34" s="208"/>
    </row>
    <row r="35" spans="1:9" s="216" customFormat="1" ht="7.5" customHeight="1">
      <c r="A35" s="220"/>
      <c r="B35" s="221"/>
      <c r="C35" s="211"/>
      <c r="D35" s="213"/>
      <c r="E35" s="214"/>
      <c r="F35" s="211"/>
      <c r="G35" s="213"/>
      <c r="H35" s="207"/>
      <c r="I35" s="215"/>
    </row>
    <row r="36" spans="1:9" s="210" customFormat="1" ht="13.5" customHeight="1">
      <c r="A36" s="222" t="s">
        <v>98</v>
      </c>
      <c r="B36" s="223">
        <v>0</v>
      </c>
      <c r="C36" s="224"/>
      <c r="D36" s="225"/>
      <c r="E36" s="223">
        <v>121</v>
      </c>
      <c r="F36" s="224"/>
      <c r="G36" s="225"/>
      <c r="H36" s="226">
        <v>6039</v>
      </c>
      <c r="I36" s="208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printOptions horizontalCentered="1"/>
  <pageMargins left="0.5905511811023623" right="0.7874015748031497" top="0.34" bottom="0.5905511811023623" header="0.31496062992125984" footer="0.31496062992125984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I39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9" width="2.25390625" style="22" customWidth="1"/>
    <col min="10" max="16384" width="14.875" style="22" customWidth="1"/>
  </cols>
  <sheetData>
    <row r="1" spans="1:9" s="17" customFormat="1" ht="57.75" customHeight="1">
      <c r="A1" s="15" t="s">
        <v>128</v>
      </c>
      <c r="B1" s="15"/>
      <c r="C1" s="16"/>
      <c r="D1" s="16"/>
      <c r="E1" s="16"/>
      <c r="F1" s="16"/>
      <c r="G1" s="16"/>
      <c r="H1" s="16"/>
      <c r="I1" s="46"/>
    </row>
    <row r="2" spans="1:9" s="17" customFormat="1" ht="21.75" customHeight="1">
      <c r="A2" s="7" t="s">
        <v>0</v>
      </c>
      <c r="B2" s="98" t="s">
        <v>71</v>
      </c>
      <c r="C2" s="18" t="s">
        <v>70</v>
      </c>
      <c r="D2" s="19"/>
      <c r="E2" s="103" t="s">
        <v>74</v>
      </c>
      <c r="F2" s="20" t="s">
        <v>26</v>
      </c>
      <c r="G2" s="20"/>
      <c r="H2" s="90" t="s">
        <v>159</v>
      </c>
      <c r="I2" s="46"/>
    </row>
    <row r="3" spans="1:9" ht="16.5" customHeight="1">
      <c r="A3" s="9" t="s">
        <v>45</v>
      </c>
      <c r="B3" s="101" t="s">
        <v>72</v>
      </c>
      <c r="C3" s="20" t="s">
        <v>2</v>
      </c>
      <c r="D3" s="102" t="s">
        <v>3</v>
      </c>
      <c r="E3" s="104" t="s">
        <v>72</v>
      </c>
      <c r="F3" s="20" t="s">
        <v>2</v>
      </c>
      <c r="G3" s="20" t="s">
        <v>3</v>
      </c>
      <c r="H3" s="21" t="s">
        <v>4</v>
      </c>
      <c r="I3" s="37"/>
    </row>
    <row r="4" spans="1:9" ht="13.5" customHeight="1" hidden="1">
      <c r="A4" s="10" t="s">
        <v>5</v>
      </c>
      <c r="B4" s="10"/>
      <c r="C4" s="24" t="s">
        <v>27</v>
      </c>
      <c r="D4" s="25">
        <v>200</v>
      </c>
      <c r="E4" s="25"/>
      <c r="F4" s="25" t="s">
        <v>27</v>
      </c>
      <c r="G4" s="25" t="s">
        <v>27</v>
      </c>
      <c r="H4" s="39">
        <v>16800</v>
      </c>
      <c r="I4" s="37"/>
    </row>
    <row r="5" spans="1:9" ht="13.5" customHeight="1" hidden="1">
      <c r="A5" s="10" t="s">
        <v>6</v>
      </c>
      <c r="B5" s="10"/>
      <c r="C5" s="24" t="s">
        <v>27</v>
      </c>
      <c r="D5" s="25">
        <v>190</v>
      </c>
      <c r="E5" s="25"/>
      <c r="F5" s="25" t="s">
        <v>27</v>
      </c>
      <c r="G5" s="25">
        <v>507</v>
      </c>
      <c r="H5" s="39">
        <v>5293</v>
      </c>
      <c r="I5" s="37"/>
    </row>
    <row r="6" spans="1:9" ht="13.5" customHeight="1" hidden="1">
      <c r="A6" s="10" t="s">
        <v>7</v>
      </c>
      <c r="B6" s="10"/>
      <c r="C6" s="24">
        <v>200</v>
      </c>
      <c r="D6" s="25">
        <v>420</v>
      </c>
      <c r="E6" s="25"/>
      <c r="F6" s="25">
        <v>0</v>
      </c>
      <c r="G6" s="25">
        <v>250</v>
      </c>
      <c r="H6" s="39">
        <v>47174</v>
      </c>
      <c r="I6" s="37"/>
    </row>
    <row r="7" spans="1:9" ht="15" customHeight="1" hidden="1">
      <c r="A7" s="10" t="s">
        <v>8</v>
      </c>
      <c r="B7" s="10"/>
      <c r="C7" s="24">
        <v>0</v>
      </c>
      <c r="D7" s="24">
        <v>0</v>
      </c>
      <c r="E7" s="24"/>
      <c r="F7" s="24">
        <v>0</v>
      </c>
      <c r="G7" s="25">
        <v>0</v>
      </c>
      <c r="H7" s="39">
        <v>0</v>
      </c>
      <c r="I7" s="37"/>
    </row>
    <row r="8" spans="1:9" ht="15" customHeight="1" hidden="1">
      <c r="A8" s="10" t="s">
        <v>28</v>
      </c>
      <c r="B8" s="10"/>
      <c r="C8" s="24">
        <v>0</v>
      </c>
      <c r="D8" s="24">
        <v>0</v>
      </c>
      <c r="E8" s="24"/>
      <c r="F8" s="24">
        <v>370</v>
      </c>
      <c r="G8" s="25">
        <v>0</v>
      </c>
      <c r="H8" s="39">
        <v>21000</v>
      </c>
      <c r="I8" s="37"/>
    </row>
    <row r="9" spans="1:9" ht="15" customHeight="1" hidden="1">
      <c r="A9" s="10" t="s">
        <v>30</v>
      </c>
      <c r="B9" s="10"/>
      <c r="C9" s="24">
        <v>0</v>
      </c>
      <c r="D9" s="24">
        <v>0</v>
      </c>
      <c r="E9" s="24"/>
      <c r="F9" s="24">
        <v>0</v>
      </c>
      <c r="G9" s="24">
        <v>0</v>
      </c>
      <c r="H9" s="24">
        <v>0</v>
      </c>
      <c r="I9" s="37"/>
    </row>
    <row r="10" spans="1:9" ht="15" customHeight="1" hidden="1">
      <c r="A10" s="10" t="s">
        <v>31</v>
      </c>
      <c r="B10" s="41">
        <f aca="true" t="shared" si="0" ref="B10:B19">SUM(C10,D10)</f>
        <v>200</v>
      </c>
      <c r="C10" s="24">
        <v>0</v>
      </c>
      <c r="D10" s="39">
        <v>200</v>
      </c>
      <c r="E10" s="41">
        <f aca="true" t="shared" si="1" ref="E10:E19">SUM(F10,G10)</f>
        <v>0</v>
      </c>
      <c r="F10" s="39">
        <v>0</v>
      </c>
      <c r="G10" s="39">
        <v>0</v>
      </c>
      <c r="H10" s="39">
        <v>15500</v>
      </c>
      <c r="I10" s="37"/>
    </row>
    <row r="11" spans="1:9" ht="15" customHeight="1" hidden="1">
      <c r="A11" s="10" t="s">
        <v>44</v>
      </c>
      <c r="B11" s="41">
        <f t="shared" si="0"/>
        <v>600</v>
      </c>
      <c r="C11" s="24">
        <v>0</v>
      </c>
      <c r="D11" s="39">
        <v>600</v>
      </c>
      <c r="E11" s="41">
        <f t="shared" si="1"/>
        <v>100</v>
      </c>
      <c r="F11" s="39">
        <v>40</v>
      </c>
      <c r="G11" s="39">
        <v>60</v>
      </c>
      <c r="H11" s="39">
        <v>29680</v>
      </c>
      <c r="I11" s="37"/>
    </row>
    <row r="12" spans="1:9" ht="14.25" customHeight="1" hidden="1">
      <c r="A12" s="57" t="s">
        <v>79</v>
      </c>
      <c r="B12" s="41">
        <f t="shared" si="0"/>
        <v>0</v>
      </c>
      <c r="C12" s="24">
        <v>0</v>
      </c>
      <c r="D12" s="39">
        <v>0</v>
      </c>
      <c r="E12" s="41">
        <f t="shared" si="1"/>
        <v>800</v>
      </c>
      <c r="F12" s="39">
        <v>800</v>
      </c>
      <c r="G12" s="128">
        <v>0</v>
      </c>
      <c r="H12" s="24">
        <v>12000</v>
      </c>
      <c r="I12" s="37"/>
    </row>
    <row r="13" spans="1:9" ht="14.25" customHeight="1" hidden="1">
      <c r="A13" s="57" t="s">
        <v>80</v>
      </c>
      <c r="B13" s="41">
        <f t="shared" si="0"/>
        <v>330</v>
      </c>
      <c r="C13" s="24">
        <v>330</v>
      </c>
      <c r="D13" s="39">
        <v>0</v>
      </c>
      <c r="E13" s="41">
        <f t="shared" si="1"/>
        <v>480</v>
      </c>
      <c r="F13" s="39">
        <v>200</v>
      </c>
      <c r="G13" s="128">
        <v>280</v>
      </c>
      <c r="H13" s="24">
        <v>42350</v>
      </c>
      <c r="I13" s="37"/>
    </row>
    <row r="14" spans="1:9" ht="14.25" customHeight="1" hidden="1">
      <c r="A14" s="57" t="s">
        <v>81</v>
      </c>
      <c r="B14" s="41">
        <f t="shared" si="0"/>
        <v>0</v>
      </c>
      <c r="C14" s="26"/>
      <c r="D14" s="127"/>
      <c r="E14" s="41">
        <f t="shared" si="1"/>
        <v>0</v>
      </c>
      <c r="F14" s="24"/>
      <c r="G14" s="128"/>
      <c r="H14" s="24">
        <v>0</v>
      </c>
      <c r="I14" s="37"/>
    </row>
    <row r="15" spans="1:9" ht="14.25" customHeight="1" hidden="1">
      <c r="A15" s="57" t="s">
        <v>82</v>
      </c>
      <c r="B15" s="41">
        <f t="shared" si="0"/>
        <v>20</v>
      </c>
      <c r="C15" s="123">
        <v>20</v>
      </c>
      <c r="D15" s="129"/>
      <c r="E15" s="41">
        <f t="shared" si="1"/>
        <v>0</v>
      </c>
      <c r="F15" s="130"/>
      <c r="G15" s="131"/>
      <c r="H15" s="24">
        <v>420</v>
      </c>
      <c r="I15" s="37"/>
    </row>
    <row r="16" spans="1:9" ht="14.25" customHeight="1" hidden="1">
      <c r="A16" s="57" t="s">
        <v>83</v>
      </c>
      <c r="B16" s="41">
        <f t="shared" si="0"/>
        <v>500</v>
      </c>
      <c r="C16" s="123">
        <v>500</v>
      </c>
      <c r="D16" s="129"/>
      <c r="E16" s="41">
        <f t="shared" si="1"/>
        <v>1910</v>
      </c>
      <c r="F16" s="130">
        <v>1910</v>
      </c>
      <c r="G16" s="131"/>
      <c r="H16" s="24">
        <v>59664</v>
      </c>
      <c r="I16" s="37"/>
    </row>
    <row r="17" spans="1:9" ht="14.25" customHeight="1" hidden="1">
      <c r="A17" s="57" t="s">
        <v>84</v>
      </c>
      <c r="B17" s="41">
        <f t="shared" si="0"/>
        <v>80</v>
      </c>
      <c r="C17" s="123">
        <v>80</v>
      </c>
      <c r="D17" s="129"/>
      <c r="E17" s="41">
        <f t="shared" si="1"/>
        <v>0</v>
      </c>
      <c r="F17" s="130">
        <v>0</v>
      </c>
      <c r="G17" s="131"/>
      <c r="H17" s="24">
        <v>4976</v>
      </c>
      <c r="I17" s="37"/>
    </row>
    <row r="18" spans="1:9" ht="14.25" customHeight="1" hidden="1">
      <c r="A18" s="57" t="s">
        <v>89</v>
      </c>
      <c r="B18" s="41">
        <f t="shared" si="0"/>
        <v>0</v>
      </c>
      <c r="C18" s="113">
        <v>0</v>
      </c>
      <c r="D18" s="120"/>
      <c r="E18" s="41">
        <f t="shared" si="1"/>
        <v>0</v>
      </c>
      <c r="F18" s="113">
        <v>0</v>
      </c>
      <c r="G18" s="120"/>
      <c r="H18" s="24">
        <v>10600</v>
      </c>
      <c r="I18" s="246" t="s">
        <v>102</v>
      </c>
    </row>
    <row r="19" spans="1:9" ht="14.25" customHeight="1" hidden="1">
      <c r="A19" s="57" t="s">
        <v>91</v>
      </c>
      <c r="B19" s="41">
        <f t="shared" si="0"/>
        <v>20</v>
      </c>
      <c r="C19" s="113">
        <v>20</v>
      </c>
      <c r="D19" s="120"/>
      <c r="E19" s="41">
        <f t="shared" si="1"/>
        <v>0</v>
      </c>
      <c r="F19" s="113">
        <v>0</v>
      </c>
      <c r="G19" s="120"/>
      <c r="H19" s="24">
        <v>10410</v>
      </c>
      <c r="I19" s="37"/>
    </row>
    <row r="20" spans="1:9" ht="14.25" customHeight="1" hidden="1">
      <c r="A20" s="57" t="s">
        <v>160</v>
      </c>
      <c r="B20" s="41">
        <v>3130</v>
      </c>
      <c r="C20" s="113"/>
      <c r="D20" s="120"/>
      <c r="E20" s="41">
        <v>1900</v>
      </c>
      <c r="F20" s="113"/>
      <c r="G20" s="120"/>
      <c r="H20" s="24">
        <v>90600</v>
      </c>
      <c r="I20" s="37"/>
    </row>
    <row r="21" spans="1:9" ht="14.25" customHeight="1">
      <c r="A21" s="57" t="s">
        <v>103</v>
      </c>
      <c r="B21" s="41">
        <v>200</v>
      </c>
      <c r="C21" s="113"/>
      <c r="D21" s="120"/>
      <c r="E21" s="41">
        <v>500</v>
      </c>
      <c r="F21" s="113"/>
      <c r="G21" s="120"/>
      <c r="H21" s="24">
        <v>57300</v>
      </c>
      <c r="I21" s="37"/>
    </row>
    <row r="22" spans="1:9" ht="14.25" customHeight="1">
      <c r="A22" s="57" t="s">
        <v>111</v>
      </c>
      <c r="B22" s="41">
        <v>0</v>
      </c>
      <c r="C22" s="113"/>
      <c r="D22" s="120"/>
      <c r="E22" s="41">
        <v>0</v>
      </c>
      <c r="F22" s="113"/>
      <c r="G22" s="120"/>
      <c r="H22" s="24">
        <v>0</v>
      </c>
      <c r="I22" s="37"/>
    </row>
    <row r="23" spans="1:9" ht="14.25" customHeight="1">
      <c r="A23" s="57" t="s">
        <v>112</v>
      </c>
      <c r="B23" s="41">
        <v>0</v>
      </c>
      <c r="C23" s="113"/>
      <c r="D23" s="120"/>
      <c r="E23" s="41">
        <v>0</v>
      </c>
      <c r="F23" s="113"/>
      <c r="G23" s="120"/>
      <c r="H23" s="24">
        <v>0</v>
      </c>
      <c r="I23" s="37"/>
    </row>
    <row r="24" spans="1:9" ht="14.25" customHeight="1">
      <c r="A24" s="57" t="s">
        <v>136</v>
      </c>
      <c r="B24" s="41">
        <v>0</v>
      </c>
      <c r="C24" s="113"/>
      <c r="D24" s="120"/>
      <c r="E24" s="41">
        <v>0</v>
      </c>
      <c r="F24" s="113"/>
      <c r="G24" s="120"/>
      <c r="H24" s="24">
        <v>0</v>
      </c>
      <c r="I24" s="37"/>
    </row>
    <row r="25" spans="1:9" ht="14.25" customHeight="1">
      <c r="A25" s="57" t="s">
        <v>145</v>
      </c>
      <c r="B25" s="41">
        <f>SUM(B27)</f>
        <v>430</v>
      </c>
      <c r="C25" s="41">
        <f aca="true" t="shared" si="2" ref="C25:H25">SUM(C27)</f>
        <v>0</v>
      </c>
      <c r="D25" s="41">
        <f t="shared" si="2"/>
        <v>0</v>
      </c>
      <c r="E25" s="41">
        <f t="shared" si="2"/>
        <v>0</v>
      </c>
      <c r="F25" s="41">
        <f t="shared" si="2"/>
        <v>0</v>
      </c>
      <c r="G25" s="41">
        <f t="shared" si="2"/>
        <v>0</v>
      </c>
      <c r="H25" s="26">
        <f t="shared" si="2"/>
        <v>37800</v>
      </c>
      <c r="I25" s="37"/>
    </row>
    <row r="26" spans="1:9" ht="14.25" customHeight="1">
      <c r="A26" s="57"/>
      <c r="B26" s="41"/>
      <c r="C26" s="113"/>
      <c r="D26" s="120"/>
      <c r="E26" s="41"/>
      <c r="F26" s="113"/>
      <c r="G26" s="120"/>
      <c r="H26" s="24"/>
      <c r="I26" s="37"/>
    </row>
    <row r="27" spans="1:9" s="210" customFormat="1" ht="13.5" customHeight="1">
      <c r="A27" s="217" t="s">
        <v>46</v>
      </c>
      <c r="B27" s="206">
        <f>SUM(B30)</f>
        <v>430</v>
      </c>
      <c r="C27" s="206">
        <f aca="true" t="shared" si="3" ref="C27:H27">SUM(C30)</f>
        <v>0</v>
      </c>
      <c r="D27" s="206">
        <f t="shared" si="3"/>
        <v>0</v>
      </c>
      <c r="E27" s="206">
        <f t="shared" si="3"/>
        <v>0</v>
      </c>
      <c r="F27" s="206">
        <f t="shared" si="3"/>
        <v>0</v>
      </c>
      <c r="G27" s="206">
        <f t="shared" si="3"/>
        <v>0</v>
      </c>
      <c r="H27" s="209">
        <f t="shared" si="3"/>
        <v>37800</v>
      </c>
      <c r="I27" s="208"/>
    </row>
    <row r="28" spans="1:9" s="216" customFormat="1" ht="7.5" customHeight="1">
      <c r="A28" s="218"/>
      <c r="B28" s="164"/>
      <c r="C28" s="211"/>
      <c r="D28" s="213"/>
      <c r="E28" s="214"/>
      <c r="F28" s="211"/>
      <c r="G28" s="213"/>
      <c r="H28" s="207"/>
      <c r="I28" s="215"/>
    </row>
    <row r="29" spans="1:9" s="210" customFormat="1" ht="13.5" customHeight="1" hidden="1">
      <c r="A29" s="205" t="s">
        <v>41</v>
      </c>
      <c r="B29" s="206">
        <v>0</v>
      </c>
      <c r="C29" s="211"/>
      <c r="D29" s="213"/>
      <c r="E29" s="206">
        <v>0</v>
      </c>
      <c r="F29" s="211"/>
      <c r="G29" s="213"/>
      <c r="H29" s="207">
        <v>0</v>
      </c>
      <c r="I29" s="208"/>
    </row>
    <row r="30" spans="1:9" s="210" customFormat="1" ht="13.5" customHeight="1">
      <c r="A30" s="222" t="s">
        <v>55</v>
      </c>
      <c r="B30" s="223">
        <v>430</v>
      </c>
      <c r="C30" s="224"/>
      <c r="D30" s="225"/>
      <c r="E30" s="223">
        <v>0</v>
      </c>
      <c r="F30" s="224"/>
      <c r="G30" s="225"/>
      <c r="H30" s="226">
        <v>37800</v>
      </c>
      <c r="I30" s="208"/>
    </row>
    <row r="31" spans="1:9" ht="11.25" customHeight="1">
      <c r="A31" s="277"/>
      <c r="B31" s="277"/>
      <c r="C31" s="278"/>
      <c r="D31" s="278"/>
      <c r="E31" s="279"/>
      <c r="F31" s="278"/>
      <c r="G31" s="278"/>
      <c r="H31" s="276"/>
      <c r="I31" s="37"/>
    </row>
    <row r="32" spans="1:9" ht="13.5" customHeight="1" hidden="1">
      <c r="A32" s="30" t="s">
        <v>46</v>
      </c>
      <c r="B32" s="106">
        <f>SUM(B34:B35)</f>
        <v>200</v>
      </c>
      <c r="C32" s="113"/>
      <c r="D32" s="120"/>
      <c r="E32" s="106">
        <f>SUM(E34:E35)</f>
        <v>500</v>
      </c>
      <c r="F32" s="113"/>
      <c r="G32" s="120"/>
      <c r="H32" s="47">
        <f>SUM(H34:H35)</f>
        <v>57300</v>
      </c>
      <c r="I32" s="37"/>
    </row>
    <row r="33" spans="1:9" ht="11.25" customHeight="1" hidden="1">
      <c r="A33" s="27"/>
      <c r="B33" s="94"/>
      <c r="C33" s="113"/>
      <c r="D33" s="120"/>
      <c r="E33" s="81"/>
      <c r="F33" s="113"/>
      <c r="G33" s="120"/>
      <c r="H33" s="47"/>
      <c r="I33" s="37"/>
    </row>
    <row r="34" spans="1:9" ht="13.5" customHeight="1" hidden="1">
      <c r="A34" s="57" t="s">
        <v>75</v>
      </c>
      <c r="B34" s="94">
        <v>0</v>
      </c>
      <c r="C34" s="113" t="s">
        <v>101</v>
      </c>
      <c r="D34" s="120"/>
      <c r="E34" s="94">
        <v>500</v>
      </c>
      <c r="F34" s="113" t="s">
        <v>101</v>
      </c>
      <c r="G34" s="120"/>
      <c r="H34" s="47">
        <v>33000</v>
      </c>
      <c r="I34" s="194"/>
    </row>
    <row r="35" spans="1:9" ht="13.5" customHeight="1" hidden="1">
      <c r="A35" s="61" t="s">
        <v>76</v>
      </c>
      <c r="B35" s="187">
        <v>200</v>
      </c>
      <c r="C35" s="116"/>
      <c r="D35" s="132"/>
      <c r="E35" s="105">
        <f>SUM(F35,G35)</f>
        <v>0</v>
      </c>
      <c r="F35" s="116"/>
      <c r="G35" s="132"/>
      <c r="H35" s="133">
        <v>24300</v>
      </c>
      <c r="I35" s="49"/>
    </row>
    <row r="36" spans="1:9" ht="9" customHeight="1" hidden="1">
      <c r="A36" s="27"/>
      <c r="B36" s="94"/>
      <c r="C36" s="113"/>
      <c r="D36" s="120"/>
      <c r="E36" s="81"/>
      <c r="F36" s="113"/>
      <c r="G36" s="120"/>
      <c r="H36" s="29"/>
      <c r="I36" s="37"/>
    </row>
    <row r="37" spans="1:9" ht="13.5" customHeight="1" hidden="1">
      <c r="A37" s="30" t="s">
        <v>34</v>
      </c>
      <c r="B37" s="106"/>
      <c r="C37" s="113">
        <f>SUM(C39)</f>
        <v>0</v>
      </c>
      <c r="D37" s="120"/>
      <c r="E37" s="81"/>
      <c r="F37" s="113">
        <f>SUM(F39)</f>
        <v>0</v>
      </c>
      <c r="G37" s="120"/>
      <c r="H37" s="29">
        <f>SUM(H39)</f>
        <v>0</v>
      </c>
      <c r="I37" s="37"/>
    </row>
    <row r="38" spans="1:9" ht="9.75" customHeight="1" hidden="1">
      <c r="A38" s="30"/>
      <c r="B38" s="106"/>
      <c r="C38" s="113"/>
      <c r="D38" s="120"/>
      <c r="E38" s="81"/>
      <c r="F38" s="113"/>
      <c r="G38" s="120"/>
      <c r="H38" s="29"/>
      <c r="I38" s="37"/>
    </row>
    <row r="39" spans="1:9" s="49" customFormat="1" ht="16.5" customHeight="1" hidden="1">
      <c r="A39" s="48" t="s">
        <v>35</v>
      </c>
      <c r="B39" s="121"/>
      <c r="C39" s="116">
        <v>0</v>
      </c>
      <c r="D39" s="125"/>
      <c r="E39" s="83"/>
      <c r="F39" s="116">
        <v>0</v>
      </c>
      <c r="G39" s="125"/>
      <c r="H39" s="42">
        <v>0</v>
      </c>
      <c r="I39" s="37"/>
    </row>
  </sheetData>
  <printOptions horizontalCentered="1"/>
  <pageMargins left="0.5905511811023623" right="0.7874015748031497" top="0.6692913385826772" bottom="0.7874015748031497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I29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16384" width="14.875" style="22" customWidth="1"/>
  </cols>
  <sheetData>
    <row r="1" spans="1:8" s="17" customFormat="1" ht="45" customHeight="1">
      <c r="A1" s="15" t="s">
        <v>129</v>
      </c>
      <c r="B1" s="15"/>
      <c r="C1" s="16"/>
      <c r="D1" s="16"/>
      <c r="E1" s="16"/>
      <c r="F1" s="16"/>
      <c r="G1" s="16"/>
      <c r="H1" s="16"/>
    </row>
    <row r="2" spans="1:8" s="17" customFormat="1" ht="23.25" customHeight="1">
      <c r="A2" s="7" t="s">
        <v>0</v>
      </c>
      <c r="B2" s="98" t="s">
        <v>71</v>
      </c>
      <c r="C2" s="18" t="s">
        <v>70</v>
      </c>
      <c r="D2" s="19"/>
      <c r="E2" s="103" t="s">
        <v>74</v>
      </c>
      <c r="F2" s="20" t="s">
        <v>26</v>
      </c>
      <c r="G2" s="20"/>
      <c r="H2" s="90" t="s">
        <v>159</v>
      </c>
    </row>
    <row r="3" spans="1:8" ht="18" customHeight="1">
      <c r="A3" s="9" t="s">
        <v>45</v>
      </c>
      <c r="B3" s="101" t="s">
        <v>72</v>
      </c>
      <c r="C3" s="20" t="s">
        <v>2</v>
      </c>
      <c r="D3" s="102" t="s">
        <v>3</v>
      </c>
      <c r="E3" s="104" t="s">
        <v>72</v>
      </c>
      <c r="F3" s="20" t="s">
        <v>2</v>
      </c>
      <c r="G3" s="20" t="s">
        <v>3</v>
      </c>
      <c r="H3" s="21" t="s">
        <v>4</v>
      </c>
    </row>
    <row r="4" spans="1:8" ht="13.5" customHeight="1" hidden="1">
      <c r="A4" s="10" t="s">
        <v>5</v>
      </c>
      <c r="B4" s="10"/>
      <c r="C4" s="26">
        <v>815</v>
      </c>
      <c r="D4" s="41">
        <v>590</v>
      </c>
      <c r="E4" s="41"/>
      <c r="F4" s="41">
        <v>1022</v>
      </c>
      <c r="G4" s="41">
        <v>80</v>
      </c>
      <c r="H4" s="38">
        <v>63323</v>
      </c>
    </row>
    <row r="5" spans="1:8" ht="13.5" customHeight="1" hidden="1">
      <c r="A5" s="10" t="s">
        <v>6</v>
      </c>
      <c r="B5" s="10"/>
      <c r="C5" s="26">
        <v>151</v>
      </c>
      <c r="D5" s="41">
        <v>182</v>
      </c>
      <c r="E5" s="41"/>
      <c r="F5" s="41">
        <v>20</v>
      </c>
      <c r="G5" s="41">
        <v>300</v>
      </c>
      <c r="H5" s="38">
        <v>25178</v>
      </c>
    </row>
    <row r="6" spans="1:8" ht="13.5" customHeight="1" hidden="1">
      <c r="A6" s="10" t="s">
        <v>7</v>
      </c>
      <c r="B6" s="10"/>
      <c r="C6" s="26">
        <v>8762</v>
      </c>
      <c r="D6" s="41">
        <v>1250</v>
      </c>
      <c r="E6" s="41"/>
      <c r="F6" s="41">
        <v>5747</v>
      </c>
      <c r="G6" s="41">
        <v>1885</v>
      </c>
      <c r="H6" s="38">
        <v>521168</v>
      </c>
    </row>
    <row r="7" spans="1:8" ht="15" customHeight="1" hidden="1">
      <c r="A7" s="10" t="s">
        <v>39</v>
      </c>
      <c r="B7" s="10"/>
      <c r="C7" s="26">
        <v>0</v>
      </c>
      <c r="D7" s="41">
        <v>450</v>
      </c>
      <c r="E7" s="41"/>
      <c r="F7" s="41">
        <v>230</v>
      </c>
      <c r="G7" s="41">
        <v>426</v>
      </c>
      <c r="H7" s="38">
        <v>58396</v>
      </c>
    </row>
    <row r="8" spans="1:8" ht="15" customHeight="1" hidden="1">
      <c r="A8" s="10" t="s">
        <v>28</v>
      </c>
      <c r="B8" s="10"/>
      <c r="C8" s="26">
        <v>4714</v>
      </c>
      <c r="D8" s="41">
        <v>3317</v>
      </c>
      <c r="E8" s="41"/>
      <c r="F8" s="41">
        <v>2061</v>
      </c>
      <c r="G8" s="41">
        <v>29185</v>
      </c>
      <c r="H8" s="38">
        <v>1819624</v>
      </c>
    </row>
    <row r="9" spans="1:8" ht="15" customHeight="1" hidden="1">
      <c r="A9" s="10" t="s">
        <v>30</v>
      </c>
      <c r="B9" s="10"/>
      <c r="C9" s="24">
        <v>70</v>
      </c>
      <c r="D9" s="24">
        <v>1012</v>
      </c>
      <c r="E9" s="24"/>
      <c r="F9" s="24">
        <v>0</v>
      </c>
      <c r="G9" s="24">
        <v>4004</v>
      </c>
      <c r="H9" s="24">
        <v>96729</v>
      </c>
    </row>
    <row r="10" spans="1:8" ht="15" customHeight="1" hidden="1">
      <c r="A10" s="10" t="s">
        <v>31</v>
      </c>
      <c r="B10" s="41">
        <f>SUM(C10,D10)</f>
        <v>2938</v>
      </c>
      <c r="C10" s="25">
        <v>900</v>
      </c>
      <c r="D10" s="25">
        <v>2038</v>
      </c>
      <c r="E10" s="41">
        <f aca="true" t="shared" si="0" ref="E10:E19">SUM(F10,G10)</f>
        <v>2485</v>
      </c>
      <c r="F10" s="39">
        <v>150</v>
      </c>
      <c r="G10" s="39">
        <v>2335</v>
      </c>
      <c r="H10" s="39">
        <v>174086</v>
      </c>
    </row>
    <row r="11" spans="1:8" ht="15" customHeight="1" hidden="1">
      <c r="A11" s="10" t="s">
        <v>44</v>
      </c>
      <c r="B11" s="41">
        <f aca="true" t="shared" si="1" ref="B11:B19">SUM(C11,D11)</f>
        <v>39230</v>
      </c>
      <c r="C11" s="25">
        <v>0</v>
      </c>
      <c r="D11" s="25">
        <v>39230</v>
      </c>
      <c r="E11" s="41">
        <f t="shared" si="0"/>
        <v>12855</v>
      </c>
      <c r="F11" s="39">
        <v>150</v>
      </c>
      <c r="G11" s="39">
        <v>12705</v>
      </c>
      <c r="H11" s="39">
        <v>1426797</v>
      </c>
    </row>
    <row r="12" spans="1:8" ht="15" customHeight="1" hidden="1">
      <c r="A12" s="118" t="s">
        <v>79</v>
      </c>
      <c r="B12" s="41">
        <f t="shared" si="1"/>
        <v>520</v>
      </c>
      <c r="C12" s="25">
        <v>150</v>
      </c>
      <c r="D12" s="25">
        <v>370</v>
      </c>
      <c r="E12" s="41">
        <f t="shared" si="0"/>
        <v>294</v>
      </c>
      <c r="F12" s="39">
        <v>74</v>
      </c>
      <c r="G12" s="128">
        <v>220</v>
      </c>
      <c r="H12" s="24">
        <v>65950</v>
      </c>
    </row>
    <row r="13" spans="1:8" ht="15" customHeight="1" hidden="1">
      <c r="A13" s="118" t="s">
        <v>80</v>
      </c>
      <c r="B13" s="41">
        <f t="shared" si="1"/>
        <v>9229</v>
      </c>
      <c r="C13" s="25">
        <v>8033</v>
      </c>
      <c r="D13" s="25">
        <v>1196</v>
      </c>
      <c r="E13" s="41">
        <f t="shared" si="0"/>
        <v>20774</v>
      </c>
      <c r="F13" s="39">
        <v>19934</v>
      </c>
      <c r="G13" s="128">
        <v>840</v>
      </c>
      <c r="H13" s="24">
        <v>1113898</v>
      </c>
    </row>
    <row r="14" spans="1:8" ht="15" customHeight="1" hidden="1">
      <c r="A14" s="118" t="s">
        <v>81</v>
      </c>
      <c r="B14" s="41">
        <f t="shared" si="1"/>
        <v>0</v>
      </c>
      <c r="C14" s="25"/>
      <c r="D14" s="25"/>
      <c r="E14" s="41">
        <f t="shared" si="0"/>
        <v>0</v>
      </c>
      <c r="F14" s="39"/>
      <c r="G14" s="128"/>
      <c r="H14" s="24">
        <v>3200</v>
      </c>
    </row>
    <row r="15" spans="1:8" s="75" customFormat="1" ht="15" customHeight="1" hidden="1">
      <c r="A15" s="57" t="s">
        <v>82</v>
      </c>
      <c r="B15" s="41">
        <f t="shared" si="1"/>
        <v>0</v>
      </c>
      <c r="C15" s="25"/>
      <c r="D15" s="25"/>
      <c r="E15" s="41">
        <f t="shared" si="0"/>
        <v>300</v>
      </c>
      <c r="F15" s="134">
        <v>300</v>
      </c>
      <c r="G15" s="131"/>
      <c r="H15" s="24">
        <v>1499</v>
      </c>
    </row>
    <row r="16" spans="1:9" s="75" customFormat="1" ht="15" customHeight="1" hidden="1">
      <c r="A16" s="57" t="s">
        <v>83</v>
      </c>
      <c r="B16" s="41">
        <f t="shared" si="1"/>
        <v>4602</v>
      </c>
      <c r="C16" s="24">
        <v>4602</v>
      </c>
      <c r="D16" s="128"/>
      <c r="E16" s="41">
        <f t="shared" si="0"/>
        <v>7333</v>
      </c>
      <c r="F16" s="134">
        <v>7333</v>
      </c>
      <c r="G16" s="131"/>
      <c r="H16" s="24">
        <v>601726</v>
      </c>
      <c r="I16" s="58"/>
    </row>
    <row r="17" spans="1:9" s="75" customFormat="1" ht="15" customHeight="1" hidden="1">
      <c r="A17" s="57" t="s">
        <v>84</v>
      </c>
      <c r="B17" s="41">
        <f t="shared" si="1"/>
        <v>430</v>
      </c>
      <c r="C17" s="24">
        <v>430</v>
      </c>
      <c r="D17" s="128"/>
      <c r="E17" s="41">
        <f t="shared" si="0"/>
        <v>2010</v>
      </c>
      <c r="F17" s="134">
        <v>2010</v>
      </c>
      <c r="G17" s="131"/>
      <c r="H17" s="24">
        <v>137915</v>
      </c>
      <c r="I17" s="58"/>
    </row>
    <row r="18" spans="1:9" s="75" customFormat="1" ht="15" customHeight="1" hidden="1">
      <c r="A18" s="57" t="s">
        <v>89</v>
      </c>
      <c r="B18" s="41">
        <f t="shared" si="1"/>
        <v>760</v>
      </c>
      <c r="C18" s="113">
        <v>760</v>
      </c>
      <c r="D18" s="120"/>
      <c r="E18" s="41">
        <f t="shared" si="0"/>
        <v>1970</v>
      </c>
      <c r="F18" s="113">
        <v>1970</v>
      </c>
      <c r="G18" s="120"/>
      <c r="H18" s="24">
        <v>146650</v>
      </c>
      <c r="I18" s="58"/>
    </row>
    <row r="19" spans="1:9" s="75" customFormat="1" ht="15" customHeight="1" hidden="1">
      <c r="A19" s="57" t="s">
        <v>91</v>
      </c>
      <c r="B19" s="41">
        <f t="shared" si="1"/>
        <v>690</v>
      </c>
      <c r="C19" s="113">
        <v>690</v>
      </c>
      <c r="D19" s="120"/>
      <c r="E19" s="41">
        <f t="shared" si="0"/>
        <v>1650</v>
      </c>
      <c r="F19" s="113">
        <v>1650</v>
      </c>
      <c r="G19" s="120"/>
      <c r="H19" s="24">
        <v>252562</v>
      </c>
      <c r="I19" s="58"/>
    </row>
    <row r="20" spans="1:9" s="75" customFormat="1" ht="15" customHeight="1" hidden="1">
      <c r="A20" s="57" t="s">
        <v>160</v>
      </c>
      <c r="B20" s="41">
        <v>7372</v>
      </c>
      <c r="C20" s="26"/>
      <c r="D20" s="127"/>
      <c r="E20" s="41">
        <v>12905</v>
      </c>
      <c r="F20" s="26"/>
      <c r="G20" s="127"/>
      <c r="H20" s="26">
        <v>1373710</v>
      </c>
      <c r="I20" s="58"/>
    </row>
    <row r="21" spans="1:9" s="75" customFormat="1" ht="15" customHeight="1">
      <c r="A21" s="57" t="s">
        <v>103</v>
      </c>
      <c r="B21" s="41">
        <v>8350</v>
      </c>
      <c r="C21" s="26"/>
      <c r="D21" s="127"/>
      <c r="E21" s="41">
        <v>10229</v>
      </c>
      <c r="F21" s="26"/>
      <c r="G21" s="127"/>
      <c r="H21" s="26">
        <v>1660933</v>
      </c>
      <c r="I21" s="58"/>
    </row>
    <row r="22" spans="1:9" s="75" customFormat="1" ht="15" customHeight="1">
      <c r="A22" s="57" t="s">
        <v>111</v>
      </c>
      <c r="B22" s="41">
        <v>0</v>
      </c>
      <c r="C22" s="26"/>
      <c r="D22" s="127"/>
      <c r="E22" s="41">
        <v>0</v>
      </c>
      <c r="F22" s="26"/>
      <c r="G22" s="127"/>
      <c r="H22" s="26">
        <v>0</v>
      </c>
      <c r="I22" s="58"/>
    </row>
    <row r="23" spans="1:9" s="75" customFormat="1" ht="15" customHeight="1">
      <c r="A23" s="57" t="s">
        <v>112</v>
      </c>
      <c r="B23" s="41">
        <v>0</v>
      </c>
      <c r="C23" s="26"/>
      <c r="D23" s="127"/>
      <c r="E23" s="41">
        <v>0</v>
      </c>
      <c r="F23" s="26"/>
      <c r="G23" s="127"/>
      <c r="H23" s="26">
        <v>0</v>
      </c>
      <c r="I23" s="58"/>
    </row>
    <row r="24" spans="1:9" s="75" customFormat="1" ht="15" customHeight="1">
      <c r="A24" s="57" t="s">
        <v>136</v>
      </c>
      <c r="B24" s="41">
        <v>3015</v>
      </c>
      <c r="C24" s="26"/>
      <c r="D24" s="127"/>
      <c r="E24" s="41">
        <v>7813</v>
      </c>
      <c r="F24" s="26"/>
      <c r="G24" s="127"/>
      <c r="H24" s="26">
        <v>453055</v>
      </c>
      <c r="I24" s="58"/>
    </row>
    <row r="25" spans="1:9" s="75" customFormat="1" ht="15" customHeight="1">
      <c r="A25" s="57" t="s">
        <v>145</v>
      </c>
      <c r="B25" s="41">
        <f>SUM(B27)</f>
        <v>630</v>
      </c>
      <c r="C25" s="26"/>
      <c r="D25" s="127"/>
      <c r="E25" s="41">
        <f>SUM(E27)</f>
        <v>1430</v>
      </c>
      <c r="F25" s="26"/>
      <c r="G25" s="127"/>
      <c r="H25" s="26">
        <f>SUM(H27)</f>
        <v>73000</v>
      </c>
      <c r="I25" s="58"/>
    </row>
    <row r="26" spans="1:9" ht="8.25" customHeight="1">
      <c r="A26" s="36"/>
      <c r="B26" s="94"/>
      <c r="C26" s="113"/>
      <c r="D26" s="120"/>
      <c r="E26" s="81"/>
      <c r="F26" s="113"/>
      <c r="G26" s="120"/>
      <c r="H26" s="29"/>
      <c r="I26" s="37"/>
    </row>
    <row r="27" spans="1:9" ht="15" customHeight="1">
      <c r="A27" s="55" t="s">
        <v>46</v>
      </c>
      <c r="B27" s="106">
        <f>SUM(B29:B29)</f>
        <v>630</v>
      </c>
      <c r="C27" s="26"/>
      <c r="D27" s="127"/>
      <c r="E27" s="106">
        <f>SUM(E29:E29)</f>
        <v>1430</v>
      </c>
      <c r="F27" s="26"/>
      <c r="G27" s="127"/>
      <c r="H27" s="31">
        <f>SUM(H29:H29)</f>
        <v>73000</v>
      </c>
      <c r="I27" s="37"/>
    </row>
    <row r="28" spans="1:9" ht="9" customHeight="1">
      <c r="A28" s="37"/>
      <c r="B28" s="107"/>
      <c r="C28" s="113"/>
      <c r="D28" s="120"/>
      <c r="E28" s="81"/>
      <c r="F28" s="113"/>
      <c r="G28" s="120"/>
      <c r="H28" s="29"/>
      <c r="I28" s="37"/>
    </row>
    <row r="29" spans="1:9" s="75" customFormat="1" ht="15" customHeight="1">
      <c r="A29" s="66" t="s">
        <v>76</v>
      </c>
      <c r="B29" s="105">
        <v>630</v>
      </c>
      <c r="C29" s="239"/>
      <c r="D29" s="239"/>
      <c r="E29" s="105">
        <v>1430</v>
      </c>
      <c r="F29" s="239"/>
      <c r="G29" s="239"/>
      <c r="H29" s="56">
        <v>73000</v>
      </c>
      <c r="I29" s="58"/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</sheetData>
  <printOptions horizontalCentered="1"/>
  <pageMargins left="0.5905511811023623" right="0.7874015748031497" top="0.984251968503937" bottom="0.7874015748031497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I36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9" width="2.375" style="22" customWidth="1"/>
    <col min="10" max="16384" width="14.875" style="22" customWidth="1"/>
  </cols>
  <sheetData>
    <row r="1" spans="1:8" s="17" customFormat="1" ht="48.75" customHeight="1">
      <c r="A1" s="15" t="s">
        <v>142</v>
      </c>
      <c r="B1" s="15"/>
      <c r="C1" s="16"/>
      <c r="D1" s="16"/>
      <c r="E1" s="16"/>
      <c r="F1" s="16"/>
      <c r="G1" s="16"/>
      <c r="H1" s="16"/>
    </row>
    <row r="2" spans="1:9" s="17" customFormat="1" ht="23.25" customHeight="1">
      <c r="A2" s="7" t="s">
        <v>0</v>
      </c>
      <c r="B2" s="98" t="s">
        <v>71</v>
      </c>
      <c r="C2" s="18" t="s">
        <v>70</v>
      </c>
      <c r="D2" s="19"/>
      <c r="E2" s="103" t="s">
        <v>74</v>
      </c>
      <c r="F2" s="20" t="s">
        <v>26</v>
      </c>
      <c r="G2" s="20"/>
      <c r="H2" s="90" t="s">
        <v>159</v>
      </c>
      <c r="I2" s="46"/>
    </row>
    <row r="3" spans="1:9" ht="18" customHeight="1">
      <c r="A3" s="9" t="s">
        <v>45</v>
      </c>
      <c r="B3" s="101" t="s">
        <v>72</v>
      </c>
      <c r="C3" s="20" t="s">
        <v>2</v>
      </c>
      <c r="D3" s="102" t="s">
        <v>3</v>
      </c>
      <c r="E3" s="104" t="s">
        <v>72</v>
      </c>
      <c r="F3" s="20" t="s">
        <v>2</v>
      </c>
      <c r="G3" s="20" t="s">
        <v>3</v>
      </c>
      <c r="H3" s="21" t="s">
        <v>4</v>
      </c>
      <c r="I3" s="37"/>
    </row>
    <row r="4" spans="1:9" ht="13.5" customHeight="1" hidden="1">
      <c r="A4" s="23" t="s">
        <v>5</v>
      </c>
      <c r="B4" s="23"/>
      <c r="C4" s="24">
        <v>0</v>
      </c>
      <c r="D4" s="25">
        <v>100</v>
      </c>
      <c r="E4" s="25"/>
      <c r="F4" s="25">
        <v>180</v>
      </c>
      <c r="G4" s="25" t="s">
        <v>27</v>
      </c>
      <c r="H4" s="38">
        <v>10030</v>
      </c>
      <c r="I4" s="37"/>
    </row>
    <row r="5" spans="1:9" ht="13.5" customHeight="1" hidden="1">
      <c r="A5" s="23" t="s">
        <v>6</v>
      </c>
      <c r="B5" s="23"/>
      <c r="C5" s="24">
        <v>0</v>
      </c>
      <c r="D5" s="25">
        <v>0</v>
      </c>
      <c r="E5" s="25"/>
      <c r="F5" s="25" t="s">
        <v>27</v>
      </c>
      <c r="G5" s="25">
        <v>50</v>
      </c>
      <c r="H5" s="38">
        <v>250</v>
      </c>
      <c r="I5" s="37"/>
    </row>
    <row r="6" spans="1:9" ht="13.5" customHeight="1" hidden="1">
      <c r="A6" s="23" t="s">
        <v>7</v>
      </c>
      <c r="B6" s="23"/>
      <c r="C6" s="24">
        <v>0</v>
      </c>
      <c r="D6" s="25">
        <v>57</v>
      </c>
      <c r="E6" s="25"/>
      <c r="F6" s="25">
        <v>50</v>
      </c>
      <c r="G6" s="25">
        <v>500</v>
      </c>
      <c r="H6" s="38">
        <v>19250</v>
      </c>
      <c r="I6" s="37"/>
    </row>
    <row r="7" spans="1:9" ht="15" customHeight="1" hidden="1">
      <c r="A7" s="23" t="s">
        <v>8</v>
      </c>
      <c r="B7" s="23"/>
      <c r="C7" s="24">
        <v>0</v>
      </c>
      <c r="D7" s="25">
        <v>2480</v>
      </c>
      <c r="E7" s="25"/>
      <c r="F7" s="25">
        <v>0</v>
      </c>
      <c r="G7" s="25">
        <v>0</v>
      </c>
      <c r="H7" s="38">
        <v>8030</v>
      </c>
      <c r="I7" s="37"/>
    </row>
    <row r="8" spans="1:9" ht="15" customHeight="1" hidden="1">
      <c r="A8" s="23" t="s">
        <v>28</v>
      </c>
      <c r="B8" s="23"/>
      <c r="C8" s="24">
        <v>627</v>
      </c>
      <c r="D8" s="25">
        <v>8677</v>
      </c>
      <c r="E8" s="25"/>
      <c r="F8" s="25">
        <v>0</v>
      </c>
      <c r="G8" s="25">
        <v>2655</v>
      </c>
      <c r="H8" s="38">
        <v>260281</v>
      </c>
      <c r="I8" s="37"/>
    </row>
    <row r="9" spans="1:9" ht="15" customHeight="1" hidden="1">
      <c r="A9" s="23" t="s">
        <v>30</v>
      </c>
      <c r="B9" s="23"/>
      <c r="C9" s="24">
        <v>0</v>
      </c>
      <c r="D9" s="24">
        <v>508</v>
      </c>
      <c r="E9" s="24"/>
      <c r="F9" s="24">
        <v>0</v>
      </c>
      <c r="G9" s="24">
        <v>630</v>
      </c>
      <c r="H9" s="24">
        <v>54500</v>
      </c>
      <c r="I9" s="37"/>
    </row>
    <row r="10" spans="1:9" ht="15" customHeight="1" hidden="1">
      <c r="A10" s="23" t="s">
        <v>31</v>
      </c>
      <c r="B10" s="41">
        <f>SUM(C10,D10)</f>
        <v>74</v>
      </c>
      <c r="C10" s="25">
        <v>0</v>
      </c>
      <c r="D10" s="25">
        <v>74</v>
      </c>
      <c r="E10" s="41">
        <f aca="true" t="shared" si="0" ref="E10:E19">SUM(F10,G10)</f>
        <v>555</v>
      </c>
      <c r="F10" s="39">
        <v>0</v>
      </c>
      <c r="G10" s="39">
        <v>555</v>
      </c>
      <c r="H10" s="39">
        <v>14255</v>
      </c>
      <c r="I10" s="37"/>
    </row>
    <row r="11" spans="1:9" ht="15" customHeight="1" hidden="1">
      <c r="A11" s="11" t="s">
        <v>44</v>
      </c>
      <c r="B11" s="41">
        <f aca="true" t="shared" si="1" ref="B11:B19">SUM(C11,D11)</f>
        <v>5743</v>
      </c>
      <c r="C11" s="25">
        <v>295</v>
      </c>
      <c r="D11" s="25">
        <v>5448</v>
      </c>
      <c r="E11" s="41">
        <f t="shared" si="0"/>
        <v>930</v>
      </c>
      <c r="F11" s="39">
        <v>0</v>
      </c>
      <c r="G11" s="39">
        <v>930</v>
      </c>
      <c r="H11" s="39">
        <v>250500</v>
      </c>
      <c r="I11" s="37"/>
    </row>
    <row r="12" spans="1:9" ht="14.25" customHeight="1" hidden="1">
      <c r="A12" s="57" t="s">
        <v>79</v>
      </c>
      <c r="B12" s="41">
        <f t="shared" si="1"/>
        <v>410</v>
      </c>
      <c r="C12" s="25">
        <v>410</v>
      </c>
      <c r="D12" s="25">
        <v>0</v>
      </c>
      <c r="E12" s="41">
        <f t="shared" si="0"/>
        <v>800</v>
      </c>
      <c r="F12" s="39">
        <v>0</v>
      </c>
      <c r="G12" s="128">
        <v>800</v>
      </c>
      <c r="H12" s="24">
        <v>57000</v>
      </c>
      <c r="I12" s="37"/>
    </row>
    <row r="13" spans="1:9" ht="13.5" customHeight="1" hidden="1">
      <c r="A13" s="57" t="s">
        <v>80</v>
      </c>
      <c r="B13" s="41">
        <f t="shared" si="1"/>
        <v>3112</v>
      </c>
      <c r="C13" s="25">
        <v>1602</v>
      </c>
      <c r="D13" s="25">
        <v>1510</v>
      </c>
      <c r="E13" s="41">
        <f t="shared" si="0"/>
        <v>2572</v>
      </c>
      <c r="F13" s="39">
        <v>1077</v>
      </c>
      <c r="G13" s="128">
        <v>1495</v>
      </c>
      <c r="H13" s="24">
        <v>189990</v>
      </c>
      <c r="I13" s="37"/>
    </row>
    <row r="14" spans="1:9" ht="13.5" customHeight="1" hidden="1">
      <c r="A14" s="57" t="s">
        <v>81</v>
      </c>
      <c r="B14" s="41">
        <f t="shared" si="1"/>
        <v>0</v>
      </c>
      <c r="C14" s="25"/>
      <c r="D14" s="25"/>
      <c r="E14" s="41">
        <f t="shared" si="0"/>
        <v>50</v>
      </c>
      <c r="F14" s="39">
        <v>50</v>
      </c>
      <c r="G14" s="128"/>
      <c r="H14" s="24">
        <v>2000</v>
      </c>
      <c r="I14" s="37"/>
    </row>
    <row r="15" spans="1:9" ht="13.5" customHeight="1" hidden="1">
      <c r="A15" s="57" t="s">
        <v>82</v>
      </c>
      <c r="B15" s="41">
        <f t="shared" si="1"/>
        <v>0</v>
      </c>
      <c r="C15" s="130"/>
      <c r="D15" s="131"/>
      <c r="E15" s="41">
        <f t="shared" si="0"/>
        <v>0</v>
      </c>
      <c r="F15" s="130"/>
      <c r="G15" s="131"/>
      <c r="H15" s="24">
        <v>0</v>
      </c>
      <c r="I15" s="37"/>
    </row>
    <row r="16" spans="1:9" ht="13.5" customHeight="1" hidden="1">
      <c r="A16" s="57" t="s">
        <v>83</v>
      </c>
      <c r="B16" s="41">
        <f t="shared" si="1"/>
        <v>160</v>
      </c>
      <c r="C16" s="130">
        <v>160</v>
      </c>
      <c r="D16" s="131"/>
      <c r="E16" s="41">
        <f t="shared" si="0"/>
        <v>2040</v>
      </c>
      <c r="F16" s="130">
        <v>2040</v>
      </c>
      <c r="G16" s="131"/>
      <c r="H16" s="24">
        <v>51500</v>
      </c>
      <c r="I16" s="37"/>
    </row>
    <row r="17" spans="1:9" ht="13.5" customHeight="1" hidden="1">
      <c r="A17" s="57" t="s">
        <v>84</v>
      </c>
      <c r="B17" s="41">
        <f t="shared" si="1"/>
        <v>1305</v>
      </c>
      <c r="C17" s="130">
        <v>1305</v>
      </c>
      <c r="D17" s="131"/>
      <c r="E17" s="41">
        <f t="shared" si="0"/>
        <v>1104</v>
      </c>
      <c r="F17" s="130">
        <v>1104</v>
      </c>
      <c r="G17" s="131"/>
      <c r="H17" s="24">
        <v>55003</v>
      </c>
      <c r="I17" s="37"/>
    </row>
    <row r="18" spans="1:9" ht="13.5" customHeight="1" hidden="1">
      <c r="A18" s="57" t="s">
        <v>89</v>
      </c>
      <c r="B18" s="41">
        <f t="shared" si="1"/>
        <v>575</v>
      </c>
      <c r="C18" s="113">
        <v>575</v>
      </c>
      <c r="D18" s="120"/>
      <c r="E18" s="41">
        <f t="shared" si="0"/>
        <v>690</v>
      </c>
      <c r="F18" s="113">
        <v>690</v>
      </c>
      <c r="G18" s="120"/>
      <c r="H18" s="24">
        <v>39850</v>
      </c>
      <c r="I18" s="37"/>
    </row>
    <row r="19" spans="1:9" ht="13.5" customHeight="1" hidden="1">
      <c r="A19" s="57" t="s">
        <v>91</v>
      </c>
      <c r="B19" s="41">
        <f t="shared" si="1"/>
        <v>850</v>
      </c>
      <c r="C19" s="113">
        <v>850</v>
      </c>
      <c r="D19" s="120"/>
      <c r="E19" s="41">
        <f t="shared" si="0"/>
        <v>1450</v>
      </c>
      <c r="F19" s="113">
        <v>1450</v>
      </c>
      <c r="G19" s="120"/>
      <c r="H19" s="24">
        <v>135900</v>
      </c>
      <c r="I19" s="37"/>
    </row>
    <row r="20" spans="1:9" ht="13.5" customHeight="1" hidden="1">
      <c r="A20" s="57" t="s">
        <v>160</v>
      </c>
      <c r="B20" s="41">
        <v>1125</v>
      </c>
      <c r="C20" s="26"/>
      <c r="D20" s="127"/>
      <c r="E20" s="41">
        <v>5620</v>
      </c>
      <c r="F20" s="26"/>
      <c r="G20" s="127"/>
      <c r="H20" s="26">
        <v>249480</v>
      </c>
      <c r="I20" s="37"/>
    </row>
    <row r="21" spans="1:9" ht="13.5" customHeight="1">
      <c r="A21" s="57" t="s">
        <v>103</v>
      </c>
      <c r="B21" s="41">
        <v>2610</v>
      </c>
      <c r="C21" s="26"/>
      <c r="D21" s="127"/>
      <c r="E21" s="41">
        <v>4430</v>
      </c>
      <c r="F21" s="26"/>
      <c r="G21" s="127"/>
      <c r="H21" s="26">
        <v>239574</v>
      </c>
      <c r="I21" s="37"/>
    </row>
    <row r="22" spans="1:9" ht="13.5" customHeight="1">
      <c r="A22" s="57" t="s">
        <v>111</v>
      </c>
      <c r="B22" s="41">
        <v>1600</v>
      </c>
      <c r="C22" s="26">
        <v>0</v>
      </c>
      <c r="D22" s="127">
        <v>0</v>
      </c>
      <c r="E22" s="41">
        <v>1130</v>
      </c>
      <c r="F22" s="26">
        <v>0</v>
      </c>
      <c r="G22" s="127">
        <v>0</v>
      </c>
      <c r="H22" s="26">
        <v>63164</v>
      </c>
      <c r="I22" s="37"/>
    </row>
    <row r="23" spans="1:9" ht="13.5" customHeight="1">
      <c r="A23" s="57" t="s">
        <v>112</v>
      </c>
      <c r="B23" s="41">
        <v>400</v>
      </c>
      <c r="C23" s="26"/>
      <c r="D23" s="127"/>
      <c r="E23" s="41">
        <v>900</v>
      </c>
      <c r="F23" s="26"/>
      <c r="G23" s="127"/>
      <c r="H23" s="26">
        <v>30250</v>
      </c>
      <c r="I23" s="37"/>
    </row>
    <row r="24" spans="1:9" ht="13.5" customHeight="1">
      <c r="A24" s="57" t="s">
        <v>136</v>
      </c>
      <c r="B24" s="41">
        <v>1240</v>
      </c>
      <c r="C24" s="41">
        <f>C26</f>
        <v>0</v>
      </c>
      <c r="D24" s="41">
        <f>D26</f>
        <v>0</v>
      </c>
      <c r="E24" s="41">
        <v>5780</v>
      </c>
      <c r="F24" s="41">
        <f>F26</f>
        <v>0</v>
      </c>
      <c r="G24" s="41">
        <f>G26</f>
        <v>0</v>
      </c>
      <c r="H24" s="26">
        <v>172090</v>
      </c>
      <c r="I24" s="37"/>
    </row>
    <row r="25" spans="1:9" ht="13.5" customHeight="1">
      <c r="A25" s="57" t="s">
        <v>151</v>
      </c>
      <c r="B25" s="41">
        <f>B27+B31</f>
        <v>1480</v>
      </c>
      <c r="C25" s="41">
        <f>C27</f>
        <v>0</v>
      </c>
      <c r="D25" s="41">
        <f>D27</f>
        <v>0</v>
      </c>
      <c r="E25" s="41">
        <f>E27+E31</f>
        <v>2875</v>
      </c>
      <c r="F25" s="41">
        <f>F27</f>
        <v>0</v>
      </c>
      <c r="G25" s="41">
        <f>G27</f>
        <v>0</v>
      </c>
      <c r="H25" s="26">
        <f>H27+H31</f>
        <v>114272</v>
      </c>
      <c r="I25" s="37"/>
    </row>
    <row r="26" spans="1:9" ht="6" customHeight="1">
      <c r="A26" s="27"/>
      <c r="B26" s="94"/>
      <c r="C26" s="113"/>
      <c r="D26" s="120"/>
      <c r="E26" s="81"/>
      <c r="F26" s="113"/>
      <c r="G26" s="120"/>
      <c r="H26" s="47"/>
      <c r="I26" s="37"/>
    </row>
    <row r="27" spans="1:9" ht="13.5" customHeight="1">
      <c r="A27" s="30" t="s">
        <v>46</v>
      </c>
      <c r="B27" s="41">
        <f>SUM(B29:B29)</f>
        <v>1480</v>
      </c>
      <c r="C27" s="41">
        <f>C29</f>
        <v>0</v>
      </c>
      <c r="D27" s="41">
        <f>D29</f>
        <v>0</v>
      </c>
      <c r="E27" s="41">
        <f>SUM(E29:E29)</f>
        <v>2595</v>
      </c>
      <c r="F27" s="41">
        <f>F29</f>
        <v>0</v>
      </c>
      <c r="G27" s="41">
        <f>G29</f>
        <v>0</v>
      </c>
      <c r="H27" s="26">
        <f>SUM(H29:H29)</f>
        <v>108500</v>
      </c>
      <c r="I27" s="37"/>
    </row>
    <row r="28" spans="1:9" ht="6.75" customHeight="1">
      <c r="A28" s="62"/>
      <c r="B28" s="108"/>
      <c r="C28" s="113"/>
      <c r="D28" s="120"/>
      <c r="E28" s="81"/>
      <c r="F28" s="113"/>
      <c r="G28" s="120"/>
      <c r="H28" s="47"/>
      <c r="I28" s="37"/>
    </row>
    <row r="29" spans="1:9" ht="13.5" customHeight="1">
      <c r="A29" s="76" t="s">
        <v>49</v>
      </c>
      <c r="B29" s="41">
        <v>1480</v>
      </c>
      <c r="C29" s="113"/>
      <c r="D29" s="120"/>
      <c r="E29" s="41">
        <v>2595</v>
      </c>
      <c r="F29" s="126"/>
      <c r="G29" s="120"/>
      <c r="H29" s="47">
        <v>108500</v>
      </c>
      <c r="I29" s="37"/>
    </row>
    <row r="30" spans="1:9" ht="6.75" customHeight="1">
      <c r="A30" s="76"/>
      <c r="B30" s="110"/>
      <c r="C30" s="159"/>
      <c r="D30" s="138"/>
      <c r="E30" s="108"/>
      <c r="F30" s="159"/>
      <c r="G30" s="138"/>
      <c r="H30" s="47"/>
      <c r="I30" s="37"/>
    </row>
    <row r="31" spans="1:9" ht="13.5" customHeight="1">
      <c r="A31" s="30" t="s">
        <v>47</v>
      </c>
      <c r="B31" s="41">
        <f>SUM(B33)</f>
        <v>0</v>
      </c>
      <c r="C31" s="113"/>
      <c r="D31" s="120"/>
      <c r="E31" s="41">
        <f>SUM(E33)</f>
        <v>280</v>
      </c>
      <c r="F31" s="113"/>
      <c r="G31" s="120"/>
      <c r="H31" s="26">
        <f>SUM(H33)</f>
        <v>5772</v>
      </c>
      <c r="I31" s="37"/>
    </row>
    <row r="32" spans="1:9" ht="6.75" customHeight="1">
      <c r="A32" s="62"/>
      <c r="B32" s="108"/>
      <c r="C32" s="113"/>
      <c r="D32" s="120"/>
      <c r="E32" s="81"/>
      <c r="F32" s="113"/>
      <c r="G32" s="120"/>
      <c r="H32" s="47"/>
      <c r="I32" s="37"/>
    </row>
    <row r="33" spans="1:9" ht="13.5" customHeight="1">
      <c r="A33" s="64" t="s">
        <v>77</v>
      </c>
      <c r="B33" s="105">
        <v>0</v>
      </c>
      <c r="C33" s="113"/>
      <c r="D33" s="120"/>
      <c r="E33" s="105">
        <v>280</v>
      </c>
      <c r="F33" s="126"/>
      <c r="G33" s="120"/>
      <c r="H33" s="56">
        <v>5772</v>
      </c>
      <c r="I33" s="37"/>
    </row>
    <row r="34" spans="2:9" ht="15" customHeight="1">
      <c r="B34" s="38"/>
      <c r="C34" s="117"/>
      <c r="D34" s="117"/>
      <c r="E34" s="38"/>
      <c r="F34" s="160"/>
      <c r="G34" s="117"/>
      <c r="H34" s="58"/>
      <c r="I34" s="37"/>
    </row>
    <row r="35" spans="3:7" ht="16.5">
      <c r="C35" s="37"/>
      <c r="D35" s="37"/>
      <c r="F35" s="37"/>
      <c r="G35" s="37"/>
    </row>
    <row r="36" spans="3:4" ht="16.5">
      <c r="C36" s="37"/>
      <c r="D36" s="37"/>
    </row>
  </sheetData>
  <printOptions horizontalCentered="1"/>
  <pageMargins left="0.5905511811023623" right="0.7874015748031497" top="0.984251968503937" bottom="0.984251968503937" header="0.31496062992125984" footer="0.3149606299212598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I32"/>
  <sheetViews>
    <sheetView zoomScale="78" zoomScaleNormal="78" workbookViewId="0" topLeftCell="A1">
      <selection activeCell="A4" sqref="A4:IV20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16384" width="14.875" style="22" customWidth="1"/>
  </cols>
  <sheetData>
    <row r="1" spans="1:8" s="17" customFormat="1" ht="57.75" customHeight="1">
      <c r="A1" s="15" t="s">
        <v>130</v>
      </c>
      <c r="B1" s="15"/>
      <c r="C1" s="15"/>
      <c r="D1" s="16"/>
      <c r="E1" s="16"/>
      <c r="F1" s="16"/>
      <c r="G1" s="16"/>
      <c r="H1" s="16"/>
    </row>
    <row r="2" spans="1:8" s="17" customFormat="1" ht="23.25" customHeight="1">
      <c r="A2" s="7" t="s">
        <v>0</v>
      </c>
      <c r="B2" s="98" t="s">
        <v>71</v>
      </c>
      <c r="C2" s="18" t="s">
        <v>70</v>
      </c>
      <c r="D2" s="19"/>
      <c r="E2" s="103" t="s">
        <v>74</v>
      </c>
      <c r="F2" s="20" t="s">
        <v>26</v>
      </c>
      <c r="G2" s="20"/>
      <c r="H2" s="90" t="s">
        <v>159</v>
      </c>
    </row>
    <row r="3" spans="1:8" ht="18" customHeight="1">
      <c r="A3" s="9" t="s">
        <v>45</v>
      </c>
      <c r="B3" s="101" t="s">
        <v>72</v>
      </c>
      <c r="C3" s="20" t="s">
        <v>2</v>
      </c>
      <c r="D3" s="102" t="s">
        <v>3</v>
      </c>
      <c r="E3" s="104" t="s">
        <v>72</v>
      </c>
      <c r="F3" s="20" t="s">
        <v>2</v>
      </c>
      <c r="G3" s="20" t="s">
        <v>3</v>
      </c>
      <c r="H3" s="21" t="s">
        <v>4</v>
      </c>
    </row>
    <row r="4" spans="1:8" ht="15" customHeight="1" hidden="1">
      <c r="A4" s="10" t="s">
        <v>5</v>
      </c>
      <c r="B4" s="10"/>
      <c r="C4" s="24">
        <v>2128</v>
      </c>
      <c r="D4" s="25">
        <v>1150</v>
      </c>
      <c r="E4" s="25"/>
      <c r="F4" s="25">
        <v>5870</v>
      </c>
      <c r="G4" s="25">
        <v>550</v>
      </c>
      <c r="H4" s="38">
        <v>188687</v>
      </c>
    </row>
    <row r="5" spans="1:8" ht="15" customHeight="1" hidden="1">
      <c r="A5" s="10" t="s">
        <v>6</v>
      </c>
      <c r="B5" s="10"/>
      <c r="C5" s="24">
        <v>0</v>
      </c>
      <c r="D5" s="25">
        <v>0</v>
      </c>
      <c r="E5" s="25"/>
      <c r="F5" s="25">
        <v>0</v>
      </c>
      <c r="G5" s="25">
        <v>75</v>
      </c>
      <c r="H5" s="38">
        <v>2500</v>
      </c>
    </row>
    <row r="6" spans="1:8" ht="15" customHeight="1" hidden="1">
      <c r="A6" s="10" t="s">
        <v>7</v>
      </c>
      <c r="B6" s="10"/>
      <c r="C6" s="24">
        <v>0</v>
      </c>
      <c r="D6" s="25">
        <v>2075</v>
      </c>
      <c r="E6" s="25"/>
      <c r="F6" s="25">
        <v>4</v>
      </c>
      <c r="G6" s="25">
        <v>2401</v>
      </c>
      <c r="H6" s="38">
        <v>110914</v>
      </c>
    </row>
    <row r="7" spans="1:8" ht="15" customHeight="1" hidden="1">
      <c r="A7" s="10" t="s">
        <v>8</v>
      </c>
      <c r="B7" s="10"/>
      <c r="C7" s="24">
        <v>0</v>
      </c>
      <c r="D7" s="24">
        <v>0</v>
      </c>
      <c r="E7" s="24"/>
      <c r="F7" s="24">
        <v>0</v>
      </c>
      <c r="G7" s="25">
        <v>0</v>
      </c>
      <c r="H7" s="38">
        <v>0</v>
      </c>
    </row>
    <row r="8" spans="1:8" ht="15" customHeight="1" hidden="1">
      <c r="A8" s="10" t="s">
        <v>28</v>
      </c>
      <c r="B8" s="10"/>
      <c r="C8" s="24">
        <v>755</v>
      </c>
      <c r="D8" s="24">
        <v>6076</v>
      </c>
      <c r="E8" s="24"/>
      <c r="F8" s="24">
        <v>669</v>
      </c>
      <c r="G8" s="25">
        <v>15765</v>
      </c>
      <c r="H8" s="38">
        <v>1674708</v>
      </c>
    </row>
    <row r="9" spans="1:8" ht="15" customHeight="1" hidden="1">
      <c r="A9" s="10" t="s">
        <v>30</v>
      </c>
      <c r="B9" s="10"/>
      <c r="C9" s="24">
        <v>0</v>
      </c>
      <c r="D9" s="24">
        <v>11102</v>
      </c>
      <c r="E9" s="24"/>
      <c r="F9" s="24">
        <v>0</v>
      </c>
      <c r="G9" s="24">
        <v>1510</v>
      </c>
      <c r="H9" s="24">
        <v>205310</v>
      </c>
    </row>
    <row r="10" spans="1:8" ht="15" customHeight="1" hidden="1">
      <c r="A10" s="10" t="s">
        <v>31</v>
      </c>
      <c r="B10" s="41">
        <f aca="true" t="shared" si="0" ref="B10:B19">SUM(C10,D10)</f>
        <v>200</v>
      </c>
      <c r="C10" s="24">
        <v>0</v>
      </c>
      <c r="D10" s="39">
        <v>200</v>
      </c>
      <c r="E10" s="41">
        <f aca="true" t="shared" si="1" ref="E10:E19">SUM(F10,G10)</f>
        <v>805</v>
      </c>
      <c r="F10" s="39">
        <v>0</v>
      </c>
      <c r="G10" s="39">
        <v>805</v>
      </c>
      <c r="H10" s="39">
        <v>46935</v>
      </c>
    </row>
    <row r="11" spans="1:8" ht="15" customHeight="1" hidden="1">
      <c r="A11" s="10" t="s">
        <v>44</v>
      </c>
      <c r="B11" s="41">
        <f t="shared" si="0"/>
        <v>3110</v>
      </c>
      <c r="C11" s="24">
        <v>0</v>
      </c>
      <c r="D11" s="39">
        <v>3110</v>
      </c>
      <c r="E11" s="41">
        <f t="shared" si="1"/>
        <v>1200</v>
      </c>
      <c r="F11" s="39">
        <v>0</v>
      </c>
      <c r="G11" s="39">
        <v>1200</v>
      </c>
      <c r="H11" s="39">
        <v>189531</v>
      </c>
    </row>
    <row r="12" spans="1:8" ht="14.25" customHeight="1" hidden="1">
      <c r="A12" s="57" t="s">
        <v>79</v>
      </c>
      <c r="B12" s="41">
        <f t="shared" si="0"/>
        <v>250</v>
      </c>
      <c r="C12" s="24">
        <v>0</v>
      </c>
      <c r="D12" s="39">
        <v>250</v>
      </c>
      <c r="E12" s="41">
        <f t="shared" si="1"/>
        <v>1300</v>
      </c>
      <c r="F12" s="39">
        <v>0</v>
      </c>
      <c r="G12" s="39">
        <v>1300</v>
      </c>
      <c r="H12" s="39">
        <v>62000</v>
      </c>
    </row>
    <row r="13" spans="1:8" ht="14.25" customHeight="1" hidden="1">
      <c r="A13" s="57" t="s">
        <v>80</v>
      </c>
      <c r="B13" s="41">
        <f t="shared" si="0"/>
        <v>2732</v>
      </c>
      <c r="C13" s="24">
        <v>999</v>
      </c>
      <c r="D13" s="39">
        <v>1733</v>
      </c>
      <c r="E13" s="41">
        <f t="shared" si="1"/>
        <v>3837</v>
      </c>
      <c r="F13" s="39">
        <v>2797</v>
      </c>
      <c r="G13" s="39">
        <v>1040</v>
      </c>
      <c r="H13" s="39">
        <v>328476</v>
      </c>
    </row>
    <row r="14" spans="1:8" ht="14.25" customHeight="1" hidden="1">
      <c r="A14" s="57" t="s">
        <v>81</v>
      </c>
      <c r="B14" s="41">
        <f t="shared" si="0"/>
        <v>0</v>
      </c>
      <c r="C14" s="24"/>
      <c r="D14" s="39"/>
      <c r="E14" s="41">
        <f t="shared" si="1"/>
        <v>0</v>
      </c>
      <c r="F14" s="39"/>
      <c r="G14" s="39"/>
      <c r="H14" s="39">
        <v>0</v>
      </c>
    </row>
    <row r="15" spans="1:8" ht="14.25" customHeight="1" hidden="1">
      <c r="A15" s="57" t="s">
        <v>82</v>
      </c>
      <c r="B15" s="41">
        <f t="shared" si="0"/>
        <v>150</v>
      </c>
      <c r="C15" s="24">
        <v>150</v>
      </c>
      <c r="D15" s="39"/>
      <c r="E15" s="41">
        <f t="shared" si="1"/>
        <v>60</v>
      </c>
      <c r="F15" s="130">
        <v>60</v>
      </c>
      <c r="G15" s="134"/>
      <c r="H15" s="39">
        <v>10000</v>
      </c>
    </row>
    <row r="16" spans="1:8" ht="14.25" customHeight="1" hidden="1">
      <c r="A16" s="57" t="s">
        <v>83</v>
      </c>
      <c r="B16" s="41">
        <f t="shared" si="0"/>
        <v>750</v>
      </c>
      <c r="C16" s="24">
        <v>750</v>
      </c>
      <c r="D16" s="39"/>
      <c r="E16" s="41">
        <f t="shared" si="1"/>
        <v>4150</v>
      </c>
      <c r="F16" s="130">
        <v>4150</v>
      </c>
      <c r="G16" s="134"/>
      <c r="H16" s="39">
        <v>119500</v>
      </c>
    </row>
    <row r="17" spans="1:8" ht="14.25" customHeight="1" hidden="1">
      <c r="A17" s="57" t="s">
        <v>84</v>
      </c>
      <c r="B17" s="41">
        <f t="shared" si="0"/>
        <v>3390</v>
      </c>
      <c r="C17" s="24">
        <v>3390</v>
      </c>
      <c r="D17" s="39"/>
      <c r="E17" s="41">
        <f t="shared" si="1"/>
        <v>2360</v>
      </c>
      <c r="F17" s="130">
        <v>2360</v>
      </c>
      <c r="G17" s="134"/>
      <c r="H17" s="39">
        <v>136315</v>
      </c>
    </row>
    <row r="18" spans="1:8" ht="14.25" customHeight="1" hidden="1">
      <c r="A18" s="57" t="s">
        <v>89</v>
      </c>
      <c r="B18" s="41">
        <f t="shared" si="0"/>
        <v>425</v>
      </c>
      <c r="C18" s="113">
        <v>425</v>
      </c>
      <c r="D18" s="120"/>
      <c r="E18" s="41">
        <f t="shared" si="1"/>
        <v>3950</v>
      </c>
      <c r="F18" s="113">
        <v>3950</v>
      </c>
      <c r="G18" s="117"/>
      <c r="H18" s="39">
        <v>198090</v>
      </c>
    </row>
    <row r="19" spans="1:8" ht="14.25" customHeight="1" hidden="1">
      <c r="A19" s="57" t="s">
        <v>91</v>
      </c>
      <c r="B19" s="41">
        <f t="shared" si="0"/>
        <v>870</v>
      </c>
      <c r="C19" s="113">
        <v>870</v>
      </c>
      <c r="D19" s="120"/>
      <c r="E19" s="41">
        <f t="shared" si="1"/>
        <v>2070</v>
      </c>
      <c r="F19" s="113">
        <v>2070</v>
      </c>
      <c r="G19" s="117"/>
      <c r="H19" s="39">
        <v>110350</v>
      </c>
    </row>
    <row r="20" spans="1:9" ht="14.25" customHeight="1" hidden="1">
      <c r="A20" s="57" t="s">
        <v>160</v>
      </c>
      <c r="B20" s="41">
        <v>672</v>
      </c>
      <c r="C20" s="26"/>
      <c r="D20" s="127"/>
      <c r="E20" s="41">
        <v>7305</v>
      </c>
      <c r="F20" s="26"/>
      <c r="G20" s="127"/>
      <c r="H20" s="26">
        <v>290850</v>
      </c>
      <c r="I20" s="37"/>
    </row>
    <row r="21" spans="1:9" ht="14.25" customHeight="1">
      <c r="A21" s="57" t="s">
        <v>103</v>
      </c>
      <c r="B21" s="41">
        <v>5900</v>
      </c>
      <c r="C21" s="26"/>
      <c r="D21" s="127"/>
      <c r="E21" s="41">
        <v>10990</v>
      </c>
      <c r="F21" s="26"/>
      <c r="G21" s="127"/>
      <c r="H21" s="26">
        <v>734060</v>
      </c>
      <c r="I21" s="37"/>
    </row>
    <row r="22" spans="1:9" ht="14.25" customHeight="1">
      <c r="A22" s="57" t="s">
        <v>111</v>
      </c>
      <c r="B22" s="41">
        <v>1950</v>
      </c>
      <c r="C22" s="26">
        <v>0</v>
      </c>
      <c r="D22" s="127">
        <v>0</v>
      </c>
      <c r="E22" s="41">
        <v>5880</v>
      </c>
      <c r="F22" s="26">
        <v>0</v>
      </c>
      <c r="G22" s="127">
        <v>0</v>
      </c>
      <c r="H22" s="26">
        <v>258494</v>
      </c>
      <c r="I22" s="37"/>
    </row>
    <row r="23" spans="1:9" ht="14.25" customHeight="1">
      <c r="A23" s="57" t="s">
        <v>112</v>
      </c>
      <c r="B23" s="41">
        <v>1690</v>
      </c>
      <c r="C23" s="26"/>
      <c r="D23" s="127"/>
      <c r="E23" s="41">
        <v>2530</v>
      </c>
      <c r="F23" s="26"/>
      <c r="G23" s="127"/>
      <c r="H23" s="26">
        <v>128850</v>
      </c>
      <c r="I23" s="37"/>
    </row>
    <row r="24" spans="1:9" ht="14.25" customHeight="1">
      <c r="A24" s="57" t="s">
        <v>136</v>
      </c>
      <c r="B24" s="41">
        <v>850</v>
      </c>
      <c r="C24" s="41">
        <v>0</v>
      </c>
      <c r="D24" s="41">
        <v>0</v>
      </c>
      <c r="E24" s="41">
        <v>2550</v>
      </c>
      <c r="F24" s="41">
        <v>0</v>
      </c>
      <c r="G24" s="41">
        <v>0</v>
      </c>
      <c r="H24" s="26">
        <v>112475</v>
      </c>
      <c r="I24" s="37"/>
    </row>
    <row r="25" spans="1:9" ht="14.25" customHeight="1">
      <c r="A25" s="57" t="s">
        <v>151</v>
      </c>
      <c r="B25" s="41">
        <f>B27</f>
        <v>880</v>
      </c>
      <c r="C25" s="41">
        <f aca="true" t="shared" si="2" ref="C25:H25">C27</f>
        <v>0</v>
      </c>
      <c r="D25" s="41">
        <f t="shared" si="2"/>
        <v>0</v>
      </c>
      <c r="E25" s="41">
        <f t="shared" si="2"/>
        <v>1870</v>
      </c>
      <c r="F25" s="41">
        <f t="shared" si="2"/>
        <v>0</v>
      </c>
      <c r="G25" s="41">
        <f t="shared" si="2"/>
        <v>0</v>
      </c>
      <c r="H25" s="26">
        <f t="shared" si="2"/>
        <v>61000</v>
      </c>
      <c r="I25" s="37"/>
    </row>
    <row r="26" spans="1:8" ht="6" customHeight="1">
      <c r="A26" s="27"/>
      <c r="B26" s="94"/>
      <c r="C26" s="113"/>
      <c r="D26" s="120"/>
      <c r="E26" s="81"/>
      <c r="F26" s="113"/>
      <c r="G26" s="120"/>
      <c r="H26" s="47"/>
    </row>
    <row r="27" spans="1:9" ht="14.25" customHeight="1">
      <c r="A27" s="30" t="s">
        <v>46</v>
      </c>
      <c r="B27" s="106">
        <f>SUM(B29:B31)</f>
        <v>880</v>
      </c>
      <c r="C27" s="106">
        <f>SUM(C29:C31)</f>
        <v>0</v>
      </c>
      <c r="D27" s="106">
        <f>SUM(D29:D31)</f>
        <v>0</v>
      </c>
      <c r="E27" s="106">
        <f>SUM(E29:E31)</f>
        <v>1870</v>
      </c>
      <c r="F27" s="106">
        <f>SUM(F30:F31)</f>
        <v>0</v>
      </c>
      <c r="G27" s="106">
        <f>SUM(G30:G31)</f>
        <v>0</v>
      </c>
      <c r="H27" s="31">
        <f>SUM(H29:H31)</f>
        <v>61000</v>
      </c>
      <c r="I27" s="37"/>
    </row>
    <row r="28" spans="1:8" ht="6" customHeight="1">
      <c r="A28" s="62"/>
      <c r="B28" s="108"/>
      <c r="C28" s="113"/>
      <c r="D28" s="120"/>
      <c r="E28" s="81"/>
      <c r="F28" s="113"/>
      <c r="G28" s="117"/>
      <c r="H28" s="47"/>
    </row>
    <row r="29" spans="1:8" s="75" customFormat="1" ht="16.5">
      <c r="A29" s="76" t="s">
        <v>120</v>
      </c>
      <c r="B29" s="41">
        <v>80</v>
      </c>
      <c r="C29" s="47"/>
      <c r="D29" s="62"/>
      <c r="E29" s="41">
        <v>860</v>
      </c>
      <c r="F29" s="47"/>
      <c r="G29" s="58"/>
      <c r="H29" s="47">
        <v>17450</v>
      </c>
    </row>
    <row r="30" spans="1:8" ht="13.5" customHeight="1">
      <c r="A30" s="57" t="s">
        <v>50</v>
      </c>
      <c r="B30" s="41">
        <v>140</v>
      </c>
      <c r="C30" s="113"/>
      <c r="D30" s="120"/>
      <c r="E30" s="41">
        <v>640</v>
      </c>
      <c r="F30" s="113"/>
      <c r="G30" s="117"/>
      <c r="H30" s="47">
        <v>19650</v>
      </c>
    </row>
    <row r="31" spans="1:8" ht="13.5" customHeight="1">
      <c r="A31" s="61" t="s">
        <v>117</v>
      </c>
      <c r="B31" s="105">
        <v>660</v>
      </c>
      <c r="C31" s="116"/>
      <c r="D31" s="125"/>
      <c r="E31" s="105">
        <v>370</v>
      </c>
      <c r="F31" s="116"/>
      <c r="G31" s="115"/>
      <c r="H31" s="56">
        <v>23900</v>
      </c>
    </row>
    <row r="32" spans="3:7" ht="16.5">
      <c r="C32" s="37"/>
      <c r="D32" s="37"/>
      <c r="F32" s="37"/>
      <c r="G32" s="37"/>
    </row>
  </sheetData>
  <printOptions horizontalCentered="1"/>
  <pageMargins left="0.5905511811023623" right="0.7874015748031497" top="0.37" bottom="0.7874015748031497" header="0.31496062992125984" footer="0.3149606299212598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I39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3" width="15.25390625" style="22" hidden="1" customWidth="1"/>
    <col min="4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16384" width="14.875" style="22" customWidth="1"/>
  </cols>
  <sheetData>
    <row r="1" spans="1:8" s="17" customFormat="1" ht="39" customHeight="1">
      <c r="A1" s="15" t="s">
        <v>164</v>
      </c>
      <c r="B1" s="15"/>
      <c r="C1" s="15"/>
      <c r="D1" s="16"/>
      <c r="E1" s="16"/>
      <c r="F1" s="16"/>
      <c r="G1" s="16"/>
      <c r="H1" s="16"/>
    </row>
    <row r="2" spans="1:8" s="17" customFormat="1" ht="23.25" customHeight="1">
      <c r="A2" s="7" t="s">
        <v>0</v>
      </c>
      <c r="B2" s="98" t="s">
        <v>71</v>
      </c>
      <c r="C2" s="18" t="s">
        <v>70</v>
      </c>
      <c r="D2" s="19"/>
      <c r="E2" s="103" t="s">
        <v>74</v>
      </c>
      <c r="F2" s="20" t="s">
        <v>26</v>
      </c>
      <c r="G2" s="20"/>
      <c r="H2" s="90" t="s">
        <v>159</v>
      </c>
    </row>
    <row r="3" spans="1:8" ht="18" customHeight="1">
      <c r="A3" s="9" t="s">
        <v>45</v>
      </c>
      <c r="B3" s="101" t="s">
        <v>72</v>
      </c>
      <c r="C3" s="20" t="s">
        <v>2</v>
      </c>
      <c r="D3" s="102" t="s">
        <v>3</v>
      </c>
      <c r="E3" s="104" t="s">
        <v>72</v>
      </c>
      <c r="F3" s="20" t="s">
        <v>2</v>
      </c>
      <c r="G3" s="20" t="s">
        <v>3</v>
      </c>
      <c r="H3" s="21" t="s">
        <v>4</v>
      </c>
    </row>
    <row r="4" spans="1:8" ht="16.5" customHeight="1" hidden="1">
      <c r="A4" s="10" t="s">
        <v>5</v>
      </c>
      <c r="B4" s="10"/>
      <c r="C4" s="24">
        <v>940</v>
      </c>
      <c r="D4" s="25">
        <v>1950</v>
      </c>
      <c r="E4" s="25"/>
      <c r="F4" s="25">
        <v>805</v>
      </c>
      <c r="G4" s="25">
        <v>665</v>
      </c>
      <c r="H4" s="38">
        <v>250268</v>
      </c>
    </row>
    <row r="5" spans="1:8" ht="16.5" hidden="1">
      <c r="A5" s="11" t="s">
        <v>6</v>
      </c>
      <c r="B5" s="11"/>
      <c r="C5" s="24">
        <v>0</v>
      </c>
      <c r="D5" s="25">
        <v>0</v>
      </c>
      <c r="E5" s="25"/>
      <c r="F5" s="25" t="s">
        <v>27</v>
      </c>
      <c r="G5" s="25">
        <v>0</v>
      </c>
      <c r="H5" s="38">
        <v>0</v>
      </c>
    </row>
    <row r="6" spans="1:8" ht="16.5" hidden="1">
      <c r="A6" s="11" t="s">
        <v>7</v>
      </c>
      <c r="B6" s="11"/>
      <c r="C6" s="24">
        <v>520</v>
      </c>
      <c r="D6" s="25">
        <v>5224</v>
      </c>
      <c r="E6" s="25"/>
      <c r="F6" s="25">
        <v>150</v>
      </c>
      <c r="G6" s="25">
        <v>78</v>
      </c>
      <c r="H6" s="38">
        <v>372223</v>
      </c>
    </row>
    <row r="7" spans="1:8" ht="15" customHeight="1" hidden="1">
      <c r="A7" s="11" t="s">
        <v>8</v>
      </c>
      <c r="B7" s="11"/>
      <c r="C7" s="24">
        <v>630</v>
      </c>
      <c r="D7" s="25">
        <v>1646</v>
      </c>
      <c r="E7" s="25"/>
      <c r="F7" s="25">
        <v>100</v>
      </c>
      <c r="G7" s="25">
        <v>0</v>
      </c>
      <c r="H7" s="38">
        <v>114210</v>
      </c>
    </row>
    <row r="8" spans="1:8" ht="15" customHeight="1" hidden="1">
      <c r="A8" s="11" t="s">
        <v>28</v>
      </c>
      <c r="B8" s="11"/>
      <c r="C8" s="24">
        <v>1569</v>
      </c>
      <c r="D8" s="25">
        <v>17</v>
      </c>
      <c r="E8" s="25"/>
      <c r="F8" s="25">
        <v>640</v>
      </c>
      <c r="G8" s="25">
        <v>1123</v>
      </c>
      <c r="H8" s="38">
        <v>180998</v>
      </c>
    </row>
    <row r="9" spans="1:8" s="75" customFormat="1" ht="14.25" customHeight="1" hidden="1">
      <c r="A9" s="10" t="s">
        <v>30</v>
      </c>
      <c r="B9" s="10"/>
      <c r="C9" s="24">
        <v>0</v>
      </c>
      <c r="D9" s="25">
        <v>2350</v>
      </c>
      <c r="E9" s="25"/>
      <c r="F9" s="25">
        <v>0</v>
      </c>
      <c r="G9" s="25">
        <v>0</v>
      </c>
      <c r="H9" s="24">
        <v>111000</v>
      </c>
    </row>
    <row r="10" spans="1:8" s="75" customFormat="1" ht="15" customHeight="1" hidden="1">
      <c r="A10" s="10" t="s">
        <v>31</v>
      </c>
      <c r="B10" s="41">
        <f>SUM(C10,D10)</f>
        <v>2201</v>
      </c>
      <c r="C10" s="25">
        <v>740</v>
      </c>
      <c r="D10" s="25">
        <v>1461</v>
      </c>
      <c r="E10" s="41">
        <f aca="true" t="shared" si="0" ref="E10:E19">SUM(F10,G10)</f>
        <v>280</v>
      </c>
      <c r="F10" s="39">
        <v>0</v>
      </c>
      <c r="G10" s="39">
        <v>280</v>
      </c>
      <c r="H10" s="39">
        <v>80600</v>
      </c>
    </row>
    <row r="11" spans="1:8" s="75" customFormat="1" ht="15" customHeight="1" hidden="1">
      <c r="A11" s="10" t="s">
        <v>44</v>
      </c>
      <c r="B11" s="41">
        <f aca="true" t="shared" si="1" ref="B11:B19">SUM(C11,D11)</f>
        <v>270</v>
      </c>
      <c r="C11" s="25">
        <v>0</v>
      </c>
      <c r="D11" s="25">
        <v>270</v>
      </c>
      <c r="E11" s="41">
        <f t="shared" si="0"/>
        <v>626</v>
      </c>
      <c r="F11" s="39">
        <v>0</v>
      </c>
      <c r="G11" s="39">
        <v>626</v>
      </c>
      <c r="H11" s="39">
        <v>30660</v>
      </c>
    </row>
    <row r="12" spans="1:8" s="75" customFormat="1" ht="15" customHeight="1" hidden="1">
      <c r="A12" s="57" t="s">
        <v>79</v>
      </c>
      <c r="B12" s="41">
        <f t="shared" si="1"/>
        <v>0</v>
      </c>
      <c r="C12" s="25">
        <v>0</v>
      </c>
      <c r="D12" s="25">
        <v>0</v>
      </c>
      <c r="E12" s="41">
        <f t="shared" si="0"/>
        <v>1077</v>
      </c>
      <c r="F12" s="39">
        <v>0</v>
      </c>
      <c r="G12" s="128">
        <v>1077</v>
      </c>
      <c r="H12" s="24">
        <v>26320</v>
      </c>
    </row>
    <row r="13" spans="1:8" s="75" customFormat="1" ht="14.25" customHeight="1" hidden="1">
      <c r="A13" s="57" t="s">
        <v>80</v>
      </c>
      <c r="B13" s="41">
        <f t="shared" si="1"/>
        <v>50</v>
      </c>
      <c r="C13" s="25">
        <v>0</v>
      </c>
      <c r="D13" s="25">
        <v>50</v>
      </c>
      <c r="E13" s="41">
        <f t="shared" si="0"/>
        <v>452</v>
      </c>
      <c r="F13" s="39">
        <v>0</v>
      </c>
      <c r="G13" s="128">
        <v>452</v>
      </c>
      <c r="H13" s="24">
        <v>10380</v>
      </c>
    </row>
    <row r="14" spans="1:8" s="75" customFormat="1" ht="14.25" customHeight="1" hidden="1">
      <c r="A14" s="57" t="s">
        <v>81</v>
      </c>
      <c r="B14" s="41">
        <f t="shared" si="1"/>
        <v>0</v>
      </c>
      <c r="C14" s="25"/>
      <c r="D14" s="25"/>
      <c r="E14" s="41">
        <f t="shared" si="0"/>
        <v>400</v>
      </c>
      <c r="F14" s="39">
        <v>400</v>
      </c>
      <c r="G14" s="128"/>
      <c r="H14" s="24">
        <v>3800</v>
      </c>
    </row>
    <row r="15" spans="1:8" s="75" customFormat="1" ht="13.5" customHeight="1" hidden="1">
      <c r="A15" s="57" t="s">
        <v>82</v>
      </c>
      <c r="B15" s="41">
        <f t="shared" si="1"/>
        <v>242</v>
      </c>
      <c r="C15" s="130">
        <v>242</v>
      </c>
      <c r="D15" s="131"/>
      <c r="E15" s="41">
        <f t="shared" si="0"/>
        <v>150</v>
      </c>
      <c r="F15" s="39">
        <v>150</v>
      </c>
      <c r="G15" s="128"/>
      <c r="H15" s="24">
        <v>25100</v>
      </c>
    </row>
    <row r="16" spans="1:8" s="75" customFormat="1" ht="13.5" customHeight="1" hidden="1">
      <c r="A16" s="57" t="s">
        <v>83</v>
      </c>
      <c r="B16" s="41">
        <f t="shared" si="1"/>
        <v>170</v>
      </c>
      <c r="C16" s="130">
        <v>170</v>
      </c>
      <c r="D16" s="131"/>
      <c r="E16" s="41">
        <f t="shared" si="0"/>
        <v>3430</v>
      </c>
      <c r="F16" s="39">
        <v>3430</v>
      </c>
      <c r="G16" s="128"/>
      <c r="H16" s="24">
        <v>131800</v>
      </c>
    </row>
    <row r="17" spans="1:8" s="75" customFormat="1" ht="13.5" customHeight="1" hidden="1">
      <c r="A17" s="57" t="s">
        <v>84</v>
      </c>
      <c r="B17" s="41">
        <f t="shared" si="1"/>
        <v>2160</v>
      </c>
      <c r="C17" s="130">
        <v>2160</v>
      </c>
      <c r="D17" s="131"/>
      <c r="E17" s="41">
        <f t="shared" si="0"/>
        <v>7246</v>
      </c>
      <c r="F17" s="39">
        <v>7246</v>
      </c>
      <c r="G17" s="128"/>
      <c r="H17" s="24">
        <v>331464</v>
      </c>
    </row>
    <row r="18" spans="1:8" s="75" customFormat="1" ht="13.5" customHeight="1" hidden="1">
      <c r="A18" s="57" t="s">
        <v>89</v>
      </c>
      <c r="B18" s="41">
        <f t="shared" si="1"/>
        <v>1250</v>
      </c>
      <c r="C18" s="113">
        <v>1250</v>
      </c>
      <c r="D18" s="120"/>
      <c r="E18" s="41">
        <f t="shared" si="0"/>
        <v>1100</v>
      </c>
      <c r="F18" s="113">
        <v>1100</v>
      </c>
      <c r="G18" s="120"/>
      <c r="H18" s="24">
        <v>206600</v>
      </c>
    </row>
    <row r="19" spans="1:8" s="75" customFormat="1" ht="13.5" customHeight="1" hidden="1">
      <c r="A19" s="57" t="s">
        <v>91</v>
      </c>
      <c r="B19" s="41">
        <f t="shared" si="1"/>
        <v>100</v>
      </c>
      <c r="C19" s="113">
        <v>100</v>
      </c>
      <c r="D19" s="120"/>
      <c r="E19" s="41">
        <f t="shared" si="0"/>
        <v>1230</v>
      </c>
      <c r="F19" s="113">
        <v>1230</v>
      </c>
      <c r="G19" s="120"/>
      <c r="H19" s="24">
        <v>95500</v>
      </c>
    </row>
    <row r="20" spans="1:9" s="75" customFormat="1" ht="15" customHeight="1" hidden="1">
      <c r="A20" s="57" t="s">
        <v>160</v>
      </c>
      <c r="B20" s="41">
        <v>513</v>
      </c>
      <c r="C20" s="26"/>
      <c r="D20" s="127"/>
      <c r="E20" s="41">
        <v>2445</v>
      </c>
      <c r="F20" s="26"/>
      <c r="G20" s="127"/>
      <c r="H20" s="26">
        <v>158000</v>
      </c>
      <c r="I20" s="58"/>
    </row>
    <row r="21" spans="1:9" s="75" customFormat="1" ht="13.5" customHeight="1">
      <c r="A21" s="57" t="s">
        <v>103</v>
      </c>
      <c r="B21" s="41">
        <v>10926</v>
      </c>
      <c r="C21" s="26"/>
      <c r="D21" s="127"/>
      <c r="E21" s="41">
        <v>13195</v>
      </c>
      <c r="F21" s="26"/>
      <c r="G21" s="127"/>
      <c r="H21" s="26">
        <v>1753997</v>
      </c>
      <c r="I21" s="58"/>
    </row>
    <row r="22" spans="1:9" s="75" customFormat="1" ht="13.5" customHeight="1">
      <c r="A22" s="57" t="s">
        <v>111</v>
      </c>
      <c r="B22" s="41">
        <v>350</v>
      </c>
      <c r="C22" s="26">
        <v>500</v>
      </c>
      <c r="D22" s="127">
        <v>500</v>
      </c>
      <c r="E22" s="41">
        <v>530</v>
      </c>
      <c r="F22" s="26">
        <v>58000</v>
      </c>
      <c r="G22" s="127">
        <v>58000</v>
      </c>
      <c r="H22" s="26">
        <v>58750</v>
      </c>
      <c r="I22" s="58"/>
    </row>
    <row r="23" spans="1:9" s="75" customFormat="1" ht="13.5" customHeight="1">
      <c r="A23" s="57" t="s">
        <v>112</v>
      </c>
      <c r="B23" s="41">
        <v>400</v>
      </c>
      <c r="C23" s="26"/>
      <c r="D23" s="127"/>
      <c r="E23" s="41">
        <v>4350</v>
      </c>
      <c r="F23" s="26"/>
      <c r="G23" s="127"/>
      <c r="H23" s="26">
        <v>183250</v>
      </c>
      <c r="I23" s="58"/>
    </row>
    <row r="24" spans="1:9" s="75" customFormat="1" ht="13.5" customHeight="1">
      <c r="A24" s="57" t="s">
        <v>136</v>
      </c>
      <c r="B24" s="41">
        <v>1710</v>
      </c>
      <c r="C24" s="41">
        <v>900</v>
      </c>
      <c r="D24" s="41">
        <v>900</v>
      </c>
      <c r="E24" s="41">
        <v>1615</v>
      </c>
      <c r="F24" s="41">
        <v>45400</v>
      </c>
      <c r="G24" s="41">
        <v>45400</v>
      </c>
      <c r="H24" s="26">
        <v>104445</v>
      </c>
      <c r="I24" s="58"/>
    </row>
    <row r="25" spans="1:9" s="75" customFormat="1" ht="13.5" customHeight="1">
      <c r="A25" s="57" t="s">
        <v>145</v>
      </c>
      <c r="B25" s="41">
        <f aca="true" t="shared" si="2" ref="B25:H25">B27+B32</f>
        <v>180</v>
      </c>
      <c r="C25" s="41">
        <f t="shared" si="2"/>
        <v>600</v>
      </c>
      <c r="D25" s="41">
        <f t="shared" si="2"/>
        <v>600</v>
      </c>
      <c r="E25" s="41">
        <f t="shared" si="2"/>
        <v>3320</v>
      </c>
      <c r="F25" s="41">
        <f t="shared" si="2"/>
        <v>40000</v>
      </c>
      <c r="G25" s="41">
        <f t="shared" si="2"/>
        <v>40000</v>
      </c>
      <c r="H25" s="26">
        <f t="shared" si="2"/>
        <v>91181</v>
      </c>
      <c r="I25" s="58"/>
    </row>
    <row r="26" spans="1:8" ht="6" customHeight="1">
      <c r="A26" s="27"/>
      <c r="B26" s="94"/>
      <c r="C26" s="113"/>
      <c r="D26" s="120"/>
      <c r="E26" s="81"/>
      <c r="F26" s="113"/>
      <c r="G26" s="120"/>
      <c r="H26" s="47"/>
    </row>
    <row r="27" spans="1:9" ht="13.5" customHeight="1">
      <c r="A27" s="30" t="s">
        <v>46</v>
      </c>
      <c r="B27" s="41">
        <f>SUM(B29:D30)</f>
        <v>0</v>
      </c>
      <c r="C27" s="41">
        <f>SUM(C29:E29)</f>
        <v>600</v>
      </c>
      <c r="D27" s="41">
        <f>SUM(D29:F29)</f>
        <v>600</v>
      </c>
      <c r="E27" s="41">
        <f>SUM(E29:G30)</f>
        <v>600</v>
      </c>
      <c r="F27" s="41">
        <f>SUM(F29:H29)</f>
        <v>40000</v>
      </c>
      <c r="G27" s="41">
        <f>SUM(G29:I29)</f>
        <v>40000</v>
      </c>
      <c r="H27" s="26">
        <f>SUM(H29:H30)</f>
        <v>40000</v>
      </c>
      <c r="I27" s="37"/>
    </row>
    <row r="28" spans="1:8" ht="6" customHeight="1">
      <c r="A28" s="27"/>
      <c r="B28" s="94"/>
      <c r="C28" s="113"/>
      <c r="D28" s="120"/>
      <c r="E28" s="94"/>
      <c r="F28" s="113"/>
      <c r="G28" s="120"/>
      <c r="H28" s="47"/>
    </row>
    <row r="29" spans="1:8" ht="13.5" customHeight="1">
      <c r="A29" s="74" t="s">
        <v>78</v>
      </c>
      <c r="B29" s="41">
        <v>0</v>
      </c>
      <c r="C29" s="113"/>
      <c r="D29" s="120"/>
      <c r="E29" s="41">
        <v>600</v>
      </c>
      <c r="F29" s="126"/>
      <c r="G29" s="120"/>
      <c r="H29" s="47">
        <v>40000</v>
      </c>
    </row>
    <row r="30" spans="1:8" ht="13.5" customHeight="1" hidden="1">
      <c r="A30" s="74" t="s">
        <v>87</v>
      </c>
      <c r="B30" s="41">
        <v>0</v>
      </c>
      <c r="C30" s="113"/>
      <c r="D30" s="120"/>
      <c r="E30" s="41">
        <v>0</v>
      </c>
      <c r="F30" s="113"/>
      <c r="G30" s="120"/>
      <c r="H30" s="47">
        <v>0</v>
      </c>
    </row>
    <row r="31" spans="1:8" ht="6" customHeight="1">
      <c r="A31" s="27"/>
      <c r="B31" s="94"/>
      <c r="C31" s="113"/>
      <c r="D31" s="120"/>
      <c r="E31" s="94"/>
      <c r="F31" s="113"/>
      <c r="G31" s="120"/>
      <c r="H31" s="47"/>
    </row>
    <row r="32" spans="1:9" ht="13.5" customHeight="1">
      <c r="A32" s="30" t="s">
        <v>47</v>
      </c>
      <c r="B32" s="41">
        <f>SUM(B34:D38)</f>
        <v>180</v>
      </c>
      <c r="C32" s="41">
        <f>C36</f>
        <v>0</v>
      </c>
      <c r="D32" s="41">
        <f>D36</f>
        <v>0</v>
      </c>
      <c r="E32" s="41">
        <f>SUM(E34:E38)</f>
        <v>2720</v>
      </c>
      <c r="F32" s="41">
        <f>SUM(F35:F38)</f>
        <v>0</v>
      </c>
      <c r="G32" s="41">
        <f>SUM(G35:G38)</f>
        <v>0</v>
      </c>
      <c r="H32" s="26">
        <f>SUM(H34:H38)</f>
        <v>51181</v>
      </c>
      <c r="I32" s="37"/>
    </row>
    <row r="33" spans="1:8" ht="7.5" customHeight="1">
      <c r="A33" s="62"/>
      <c r="B33" s="108"/>
      <c r="C33" s="113"/>
      <c r="D33" s="120"/>
      <c r="E33" s="108"/>
      <c r="F33" s="113"/>
      <c r="G33" s="120"/>
      <c r="H33" s="47"/>
    </row>
    <row r="34" spans="1:8" s="75" customFormat="1" ht="13.5" customHeight="1">
      <c r="A34" s="57" t="s">
        <v>152</v>
      </c>
      <c r="B34" s="41">
        <v>0</v>
      </c>
      <c r="C34" s="113"/>
      <c r="D34" s="120"/>
      <c r="E34" s="41">
        <v>1080</v>
      </c>
      <c r="F34" s="126"/>
      <c r="G34" s="120"/>
      <c r="H34" s="47">
        <v>16879</v>
      </c>
    </row>
    <row r="35" spans="1:8" s="75" customFormat="1" ht="13.5" customHeight="1">
      <c r="A35" s="57" t="s">
        <v>139</v>
      </c>
      <c r="B35" s="41">
        <v>0</v>
      </c>
      <c r="C35" s="113"/>
      <c r="D35" s="120"/>
      <c r="E35" s="41">
        <v>310</v>
      </c>
      <c r="F35" s="126"/>
      <c r="G35" s="120"/>
      <c r="H35" s="47">
        <v>4753</v>
      </c>
    </row>
    <row r="36" spans="1:8" s="75" customFormat="1" ht="13.5" customHeight="1">
      <c r="A36" s="57" t="s">
        <v>90</v>
      </c>
      <c r="B36" s="41">
        <v>0</v>
      </c>
      <c r="C36" s="113"/>
      <c r="D36" s="120"/>
      <c r="E36" s="41">
        <v>400</v>
      </c>
      <c r="F36" s="126"/>
      <c r="G36" s="120"/>
      <c r="H36" s="47">
        <v>11241</v>
      </c>
    </row>
    <row r="37" spans="1:8" s="75" customFormat="1" ht="13.5" customHeight="1">
      <c r="A37" s="57" t="s">
        <v>105</v>
      </c>
      <c r="B37" s="41">
        <v>180</v>
      </c>
      <c r="C37" s="113"/>
      <c r="D37" s="120"/>
      <c r="E37" s="41">
        <v>740</v>
      </c>
      <c r="F37" s="126"/>
      <c r="G37" s="120"/>
      <c r="H37" s="47">
        <v>15152</v>
      </c>
    </row>
    <row r="38" spans="1:8" s="75" customFormat="1" ht="13.5" customHeight="1">
      <c r="A38" s="61" t="s">
        <v>140</v>
      </c>
      <c r="B38" s="105">
        <v>0</v>
      </c>
      <c r="C38" s="116"/>
      <c r="D38" s="125"/>
      <c r="E38" s="105">
        <v>190</v>
      </c>
      <c r="F38" s="135"/>
      <c r="G38" s="125"/>
      <c r="H38" s="56">
        <v>3156</v>
      </c>
    </row>
    <row r="39" spans="1:8" ht="14.25" customHeight="1">
      <c r="A39" s="73" t="s">
        <v>157</v>
      </c>
      <c r="B39" s="59"/>
      <c r="C39" s="78"/>
      <c r="D39" s="78"/>
      <c r="E39" s="78"/>
      <c r="F39" s="37"/>
      <c r="G39" s="37"/>
      <c r="H39" s="37"/>
    </row>
  </sheetData>
  <printOptions horizontalCentered="1"/>
  <pageMargins left="0.5905511811023623" right="0.7874015748031497" top="0.39" bottom="0.7874015748031497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I45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9" width="2.25390625" style="37" customWidth="1"/>
    <col min="10" max="16384" width="14.875" style="22" customWidth="1"/>
  </cols>
  <sheetData>
    <row r="1" spans="1:9" s="17" customFormat="1" ht="38.25" customHeight="1">
      <c r="A1" s="15" t="s">
        <v>131</v>
      </c>
      <c r="B1" s="15"/>
      <c r="C1" s="15"/>
      <c r="D1" s="16"/>
      <c r="E1" s="16"/>
      <c r="F1" s="16"/>
      <c r="G1" s="16"/>
      <c r="H1" s="16"/>
      <c r="I1" s="46"/>
    </row>
    <row r="2" spans="1:9" s="17" customFormat="1" ht="21.75" customHeight="1">
      <c r="A2" s="7" t="s">
        <v>0</v>
      </c>
      <c r="B2" s="98" t="s">
        <v>71</v>
      </c>
      <c r="C2" s="18" t="s">
        <v>70</v>
      </c>
      <c r="D2" s="19"/>
      <c r="E2" s="103" t="s">
        <v>74</v>
      </c>
      <c r="F2" s="20" t="s">
        <v>26</v>
      </c>
      <c r="G2" s="20"/>
      <c r="H2" s="90" t="s">
        <v>159</v>
      </c>
      <c r="I2" s="46"/>
    </row>
    <row r="3" spans="1:8" ht="16.5" customHeight="1">
      <c r="A3" s="9" t="s">
        <v>45</v>
      </c>
      <c r="B3" s="101" t="s">
        <v>72</v>
      </c>
      <c r="C3" s="20" t="s">
        <v>2</v>
      </c>
      <c r="D3" s="102" t="s">
        <v>3</v>
      </c>
      <c r="E3" s="104" t="s">
        <v>72</v>
      </c>
      <c r="F3" s="20" t="s">
        <v>2</v>
      </c>
      <c r="G3" s="20" t="s">
        <v>3</v>
      </c>
      <c r="H3" s="21" t="s">
        <v>4</v>
      </c>
    </row>
    <row r="4" spans="1:8" ht="16.5" customHeight="1" hidden="1">
      <c r="A4" s="23" t="s">
        <v>5</v>
      </c>
      <c r="B4" s="23"/>
      <c r="C4" s="24">
        <v>3632</v>
      </c>
      <c r="D4" s="25">
        <v>362</v>
      </c>
      <c r="E4" s="25"/>
      <c r="F4" s="25">
        <v>0</v>
      </c>
      <c r="G4" s="25" t="s">
        <v>27</v>
      </c>
      <c r="H4" s="38">
        <v>94594</v>
      </c>
    </row>
    <row r="5" spans="1:8" ht="16.5" customHeight="1" hidden="1">
      <c r="A5" s="23" t="s">
        <v>6</v>
      </c>
      <c r="B5" s="23"/>
      <c r="C5" s="24">
        <v>0</v>
      </c>
      <c r="D5" s="25">
        <v>0</v>
      </c>
      <c r="E5" s="25"/>
      <c r="F5" s="25" t="s">
        <v>27</v>
      </c>
      <c r="G5" s="25">
        <v>0</v>
      </c>
      <c r="H5" s="38">
        <v>0</v>
      </c>
    </row>
    <row r="6" spans="1:8" ht="16.5" customHeight="1" hidden="1">
      <c r="A6" s="23" t="s">
        <v>7</v>
      </c>
      <c r="B6" s="23"/>
      <c r="C6" s="24">
        <v>310</v>
      </c>
      <c r="D6" s="25">
        <v>400</v>
      </c>
      <c r="E6" s="25"/>
      <c r="F6" s="25">
        <v>240</v>
      </c>
      <c r="G6" s="25">
        <v>0</v>
      </c>
      <c r="H6" s="38">
        <v>33266</v>
      </c>
    </row>
    <row r="7" spans="1:8" ht="16.5" customHeight="1" hidden="1">
      <c r="A7" s="23" t="s">
        <v>8</v>
      </c>
      <c r="B7" s="23"/>
      <c r="C7" s="24">
        <v>0</v>
      </c>
      <c r="D7" s="24">
        <v>0</v>
      </c>
      <c r="E7" s="24"/>
      <c r="F7" s="24">
        <v>0</v>
      </c>
      <c r="G7" s="25">
        <v>0</v>
      </c>
      <c r="H7" s="38">
        <v>0</v>
      </c>
    </row>
    <row r="8" spans="1:8" ht="16.5" customHeight="1" hidden="1">
      <c r="A8" s="23" t="s">
        <v>28</v>
      </c>
      <c r="B8" s="23"/>
      <c r="C8" s="24">
        <v>340</v>
      </c>
      <c r="D8" s="24">
        <v>0</v>
      </c>
      <c r="E8" s="24"/>
      <c r="F8" s="24">
        <v>0</v>
      </c>
      <c r="G8" s="25">
        <v>51</v>
      </c>
      <c r="H8" s="38">
        <v>16240</v>
      </c>
    </row>
    <row r="9" spans="1:9" s="75" customFormat="1" ht="15" customHeight="1" hidden="1">
      <c r="A9" s="10" t="s">
        <v>30</v>
      </c>
      <c r="B9" s="10"/>
      <c r="C9" s="24">
        <v>0</v>
      </c>
      <c r="D9" s="24">
        <v>0</v>
      </c>
      <c r="E9" s="24"/>
      <c r="F9" s="24">
        <v>0</v>
      </c>
      <c r="G9" s="24">
        <v>0</v>
      </c>
      <c r="H9" s="24">
        <v>0</v>
      </c>
      <c r="I9" s="58"/>
    </row>
    <row r="10" spans="1:9" s="75" customFormat="1" ht="14.25" customHeight="1" hidden="1">
      <c r="A10" s="10" t="s">
        <v>31</v>
      </c>
      <c r="B10" s="41">
        <f aca="true" t="shared" si="0" ref="B10:B19">SUM(C10,D10)</f>
        <v>3346</v>
      </c>
      <c r="C10" s="25">
        <v>2984</v>
      </c>
      <c r="D10" s="25">
        <v>362</v>
      </c>
      <c r="E10" s="41">
        <f aca="true" t="shared" si="1" ref="E10:E19">SUM(F10,G10)</f>
        <v>1490</v>
      </c>
      <c r="F10" s="39">
        <v>1286</v>
      </c>
      <c r="G10" s="39">
        <v>204</v>
      </c>
      <c r="H10" s="39">
        <v>213285</v>
      </c>
      <c r="I10" s="58"/>
    </row>
    <row r="11" spans="1:9" s="75" customFormat="1" ht="14.25" customHeight="1" hidden="1">
      <c r="A11" s="10" t="s">
        <v>44</v>
      </c>
      <c r="B11" s="41">
        <f t="shared" si="0"/>
        <v>360</v>
      </c>
      <c r="C11" s="25">
        <v>360</v>
      </c>
      <c r="D11" s="25">
        <v>0</v>
      </c>
      <c r="E11" s="41">
        <f t="shared" si="1"/>
        <v>410</v>
      </c>
      <c r="F11" s="39">
        <v>410</v>
      </c>
      <c r="G11" s="39">
        <v>0</v>
      </c>
      <c r="H11" s="39">
        <v>78531</v>
      </c>
      <c r="I11" s="58"/>
    </row>
    <row r="12" spans="1:9" s="75" customFormat="1" ht="14.25" customHeight="1" hidden="1">
      <c r="A12" s="57" t="s">
        <v>79</v>
      </c>
      <c r="B12" s="41">
        <f t="shared" si="0"/>
        <v>2415</v>
      </c>
      <c r="C12" s="25">
        <v>2165</v>
      </c>
      <c r="D12" s="25">
        <v>250</v>
      </c>
      <c r="E12" s="41">
        <f t="shared" si="1"/>
        <v>553</v>
      </c>
      <c r="F12" s="39">
        <v>248</v>
      </c>
      <c r="G12" s="128">
        <v>305</v>
      </c>
      <c r="H12" s="24">
        <v>190098</v>
      </c>
      <c r="I12" s="58"/>
    </row>
    <row r="13" spans="1:9" s="75" customFormat="1" ht="13.5" customHeight="1" hidden="1">
      <c r="A13" s="57" t="s">
        <v>80</v>
      </c>
      <c r="B13" s="41">
        <f t="shared" si="0"/>
        <v>3235</v>
      </c>
      <c r="C13" s="25">
        <v>0</v>
      </c>
      <c r="D13" s="25">
        <v>3235</v>
      </c>
      <c r="E13" s="41">
        <f t="shared" si="1"/>
        <v>450</v>
      </c>
      <c r="F13" s="39">
        <v>80</v>
      </c>
      <c r="G13" s="128">
        <v>370</v>
      </c>
      <c r="H13" s="24">
        <v>53730</v>
      </c>
      <c r="I13" s="58"/>
    </row>
    <row r="14" spans="1:9" s="75" customFormat="1" ht="13.5" customHeight="1" hidden="1">
      <c r="A14" s="57" t="s">
        <v>81</v>
      </c>
      <c r="B14" s="41">
        <f t="shared" si="0"/>
        <v>0</v>
      </c>
      <c r="C14" s="25"/>
      <c r="D14" s="25"/>
      <c r="E14" s="41">
        <f t="shared" si="1"/>
        <v>658</v>
      </c>
      <c r="F14" s="39">
        <v>658</v>
      </c>
      <c r="G14" s="128"/>
      <c r="H14" s="24">
        <v>15230</v>
      </c>
      <c r="I14" s="58"/>
    </row>
    <row r="15" spans="1:9" s="75" customFormat="1" ht="13.5" customHeight="1" hidden="1">
      <c r="A15" s="57" t="s">
        <v>82</v>
      </c>
      <c r="B15" s="41">
        <f t="shared" si="0"/>
        <v>370</v>
      </c>
      <c r="C15" s="25">
        <v>370</v>
      </c>
      <c r="D15" s="25"/>
      <c r="E15" s="41">
        <f t="shared" si="1"/>
        <v>930</v>
      </c>
      <c r="F15" s="134">
        <v>930</v>
      </c>
      <c r="G15" s="131"/>
      <c r="H15" s="24">
        <v>30789</v>
      </c>
      <c r="I15" s="58"/>
    </row>
    <row r="16" spans="1:9" s="75" customFormat="1" ht="13.5" customHeight="1" hidden="1">
      <c r="A16" s="57" t="s">
        <v>83</v>
      </c>
      <c r="B16" s="41">
        <f t="shared" si="0"/>
        <v>84</v>
      </c>
      <c r="C16" s="24">
        <v>84</v>
      </c>
      <c r="D16" s="128"/>
      <c r="E16" s="41">
        <f t="shared" si="1"/>
        <v>738</v>
      </c>
      <c r="F16" s="134">
        <v>738</v>
      </c>
      <c r="G16" s="131"/>
      <c r="H16" s="24">
        <v>21962</v>
      </c>
      <c r="I16" s="58"/>
    </row>
    <row r="17" spans="1:9" s="75" customFormat="1" ht="13.5" customHeight="1" hidden="1">
      <c r="A17" s="57" t="s">
        <v>84</v>
      </c>
      <c r="B17" s="41">
        <f t="shared" si="0"/>
        <v>6053</v>
      </c>
      <c r="C17" s="24">
        <v>6053</v>
      </c>
      <c r="D17" s="128"/>
      <c r="E17" s="41">
        <f t="shared" si="1"/>
        <v>86</v>
      </c>
      <c r="F17" s="134">
        <v>86</v>
      </c>
      <c r="G17" s="131"/>
      <c r="H17" s="24">
        <v>250560</v>
      </c>
      <c r="I17" s="58"/>
    </row>
    <row r="18" spans="1:9" s="75" customFormat="1" ht="13.5" customHeight="1" hidden="1">
      <c r="A18" s="57" t="s">
        <v>89</v>
      </c>
      <c r="B18" s="41">
        <f t="shared" si="0"/>
        <v>450</v>
      </c>
      <c r="C18" s="113">
        <v>450</v>
      </c>
      <c r="D18" s="120"/>
      <c r="E18" s="41">
        <f t="shared" si="1"/>
        <v>110</v>
      </c>
      <c r="F18" s="117">
        <v>110</v>
      </c>
      <c r="G18" s="120"/>
      <c r="H18" s="24">
        <v>46277</v>
      </c>
      <c r="I18" s="58"/>
    </row>
    <row r="19" spans="1:9" s="75" customFormat="1" ht="13.5" customHeight="1" hidden="1">
      <c r="A19" s="57" t="s">
        <v>91</v>
      </c>
      <c r="B19" s="41">
        <f t="shared" si="0"/>
        <v>200</v>
      </c>
      <c r="C19" s="113">
        <v>200</v>
      </c>
      <c r="D19" s="120"/>
      <c r="E19" s="41">
        <f t="shared" si="1"/>
        <v>104</v>
      </c>
      <c r="F19" s="117">
        <v>104</v>
      </c>
      <c r="G19" s="120"/>
      <c r="H19" s="24">
        <v>7364</v>
      </c>
      <c r="I19" s="58"/>
    </row>
    <row r="20" spans="1:9" s="75" customFormat="1" ht="13.5" customHeight="1" hidden="1">
      <c r="A20" s="57" t="s">
        <v>160</v>
      </c>
      <c r="B20" s="41">
        <v>150</v>
      </c>
      <c r="C20" s="26"/>
      <c r="D20" s="127"/>
      <c r="E20" s="41">
        <v>50</v>
      </c>
      <c r="F20" s="26"/>
      <c r="G20" s="127"/>
      <c r="H20" s="26">
        <v>10928</v>
      </c>
      <c r="I20" s="58"/>
    </row>
    <row r="21" spans="1:9" s="75" customFormat="1" ht="13.5" customHeight="1">
      <c r="A21" s="57" t="s">
        <v>103</v>
      </c>
      <c r="B21" s="41">
        <v>17637</v>
      </c>
      <c r="C21" s="26"/>
      <c r="D21" s="127"/>
      <c r="E21" s="41">
        <v>7970</v>
      </c>
      <c r="F21" s="26"/>
      <c r="G21" s="127"/>
      <c r="H21" s="26">
        <v>2629673</v>
      </c>
      <c r="I21" s="58"/>
    </row>
    <row r="22" spans="1:9" s="75" customFormat="1" ht="13.5" customHeight="1">
      <c r="A22" s="57" t="s">
        <v>111</v>
      </c>
      <c r="B22" s="41">
        <v>1740</v>
      </c>
      <c r="C22" s="26">
        <v>0</v>
      </c>
      <c r="D22" s="127">
        <v>0</v>
      </c>
      <c r="E22" s="41">
        <v>720</v>
      </c>
      <c r="F22" s="26">
        <v>0</v>
      </c>
      <c r="G22" s="127">
        <v>0</v>
      </c>
      <c r="H22" s="26">
        <v>354977</v>
      </c>
      <c r="I22" s="58"/>
    </row>
    <row r="23" spans="1:9" s="75" customFormat="1" ht="13.5" customHeight="1">
      <c r="A23" s="57" t="s">
        <v>112</v>
      </c>
      <c r="B23" s="41">
        <v>0</v>
      </c>
      <c r="C23" s="26"/>
      <c r="D23" s="127"/>
      <c r="E23" s="41">
        <v>0</v>
      </c>
      <c r="F23" s="26"/>
      <c r="G23" s="127"/>
      <c r="H23" s="26">
        <v>0</v>
      </c>
      <c r="I23" s="58"/>
    </row>
    <row r="24" spans="1:9" s="75" customFormat="1" ht="13.5" customHeight="1">
      <c r="A24" s="57" t="s">
        <v>136</v>
      </c>
      <c r="B24" s="41">
        <v>82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26">
        <v>550</v>
      </c>
      <c r="I24" s="58"/>
    </row>
    <row r="25" spans="1:9" s="75" customFormat="1" ht="13.5" customHeight="1">
      <c r="A25" s="57" t="s">
        <v>145</v>
      </c>
      <c r="B25" s="41">
        <f>B27+B40</f>
        <v>580</v>
      </c>
      <c r="C25" s="41">
        <f aca="true" t="shared" si="2" ref="C25:H25">C27+C40</f>
        <v>0</v>
      </c>
      <c r="D25" s="41">
        <f t="shared" si="2"/>
        <v>0</v>
      </c>
      <c r="E25" s="41">
        <f t="shared" si="2"/>
        <v>280</v>
      </c>
      <c r="F25" s="41">
        <f t="shared" si="2"/>
        <v>0</v>
      </c>
      <c r="G25" s="41">
        <f t="shared" si="2"/>
        <v>0</v>
      </c>
      <c r="H25" s="26">
        <f t="shared" si="2"/>
        <v>97947</v>
      </c>
      <c r="I25" s="58"/>
    </row>
    <row r="26" spans="1:9" s="75" customFormat="1" ht="7.5" customHeight="1">
      <c r="A26" s="27"/>
      <c r="B26" s="94"/>
      <c r="C26" s="113"/>
      <c r="D26" s="120"/>
      <c r="E26" s="81"/>
      <c r="F26" s="268"/>
      <c r="G26" s="138"/>
      <c r="H26" s="47"/>
      <c r="I26" s="58"/>
    </row>
    <row r="27" spans="1:9" s="75" customFormat="1" ht="13.5" customHeight="1">
      <c r="A27" s="30" t="s">
        <v>46</v>
      </c>
      <c r="B27" s="41">
        <f>SUM(B29)</f>
        <v>280</v>
      </c>
      <c r="C27" s="113"/>
      <c r="D27" s="120"/>
      <c r="E27" s="41">
        <f>SUM(E29)</f>
        <v>50</v>
      </c>
      <c r="F27" s="117"/>
      <c r="G27" s="120"/>
      <c r="H27" s="26">
        <f>SUM(H29)</f>
        <v>76107</v>
      </c>
      <c r="I27" s="58"/>
    </row>
    <row r="28" spans="1:9" s="75" customFormat="1" ht="7.5" customHeight="1">
      <c r="A28" s="27"/>
      <c r="B28" s="94"/>
      <c r="C28" s="113"/>
      <c r="D28" s="120"/>
      <c r="E28" s="81"/>
      <c r="F28" s="117"/>
      <c r="G28" s="120"/>
      <c r="H28" s="47"/>
      <c r="I28" s="58"/>
    </row>
    <row r="29" spans="1:9" s="75" customFormat="1" ht="14.25" customHeight="1">
      <c r="A29" s="65" t="s">
        <v>51</v>
      </c>
      <c r="B29" s="41">
        <v>280</v>
      </c>
      <c r="C29" s="113"/>
      <c r="D29" s="120"/>
      <c r="E29" s="41">
        <v>50</v>
      </c>
      <c r="F29" s="117"/>
      <c r="G29" s="120"/>
      <c r="H29" s="31">
        <v>76107</v>
      </c>
      <c r="I29" s="58"/>
    </row>
    <row r="30" spans="1:9" s="75" customFormat="1" ht="5.25" customHeight="1" hidden="1">
      <c r="A30" s="65"/>
      <c r="B30" s="41"/>
      <c r="C30" s="113"/>
      <c r="D30" s="120"/>
      <c r="E30" s="41"/>
      <c r="F30" s="117"/>
      <c r="G30" s="120"/>
      <c r="H30" s="31"/>
      <c r="I30" s="58"/>
    </row>
    <row r="31" spans="1:9" s="75" customFormat="1" ht="13.5" customHeight="1" hidden="1">
      <c r="A31" s="30" t="s">
        <v>47</v>
      </c>
      <c r="B31" s="41">
        <f>SUM(B34:B38)</f>
        <v>0</v>
      </c>
      <c r="C31" s="41">
        <f aca="true" t="shared" si="3" ref="C31:H31">SUM(C34:C38)</f>
        <v>0</v>
      </c>
      <c r="D31" s="41">
        <f t="shared" si="3"/>
        <v>0</v>
      </c>
      <c r="E31" s="41">
        <f t="shared" si="3"/>
        <v>0</v>
      </c>
      <c r="F31" s="41">
        <f t="shared" si="3"/>
        <v>0</v>
      </c>
      <c r="G31" s="41">
        <f t="shared" si="3"/>
        <v>0</v>
      </c>
      <c r="H31" s="26">
        <f t="shared" si="3"/>
        <v>0</v>
      </c>
      <c r="I31" s="58"/>
    </row>
    <row r="32" spans="1:9" s="75" customFormat="1" ht="5.25" customHeight="1" hidden="1">
      <c r="A32" s="30"/>
      <c r="B32" s="106"/>
      <c r="C32" s="113"/>
      <c r="D32" s="120"/>
      <c r="E32" s="106"/>
      <c r="F32" s="137"/>
      <c r="G32" s="139"/>
      <c r="H32" s="31"/>
      <c r="I32" s="58"/>
    </row>
    <row r="33" spans="1:9" s="75" customFormat="1" ht="13.5" customHeight="1" hidden="1">
      <c r="A33" s="65" t="s">
        <v>104</v>
      </c>
      <c r="B33" s="41">
        <v>0</v>
      </c>
      <c r="C33" s="113"/>
      <c r="D33" s="120"/>
      <c r="E33" s="41">
        <v>0</v>
      </c>
      <c r="F33" s="113"/>
      <c r="G33" s="120"/>
      <c r="H33" s="55">
        <v>0</v>
      </c>
      <c r="I33" s="58"/>
    </row>
    <row r="34" spans="1:8" ht="13.5" customHeight="1" hidden="1">
      <c r="A34" s="65" t="s">
        <v>109</v>
      </c>
      <c r="B34" s="41">
        <v>0</v>
      </c>
      <c r="C34" s="113"/>
      <c r="D34" s="120"/>
      <c r="E34" s="41">
        <v>0</v>
      </c>
      <c r="F34" s="113"/>
      <c r="G34" s="120"/>
      <c r="H34" s="31">
        <v>0</v>
      </c>
    </row>
    <row r="35" spans="1:9" s="75" customFormat="1" ht="13.5" customHeight="1" hidden="1">
      <c r="A35" s="65" t="s">
        <v>110</v>
      </c>
      <c r="B35" s="41">
        <v>0</v>
      </c>
      <c r="C35" s="113"/>
      <c r="D35" s="120"/>
      <c r="E35" s="41">
        <v>0</v>
      </c>
      <c r="F35" s="113"/>
      <c r="G35" s="120"/>
      <c r="H35" s="55">
        <v>0</v>
      </c>
      <c r="I35" s="58"/>
    </row>
    <row r="36" spans="1:8" ht="13.5" customHeight="1" hidden="1">
      <c r="A36" s="65" t="s">
        <v>107</v>
      </c>
      <c r="B36" s="41">
        <v>0</v>
      </c>
      <c r="C36" s="113"/>
      <c r="D36" s="120"/>
      <c r="E36" s="41">
        <v>0</v>
      </c>
      <c r="F36" s="113"/>
      <c r="G36" s="120"/>
      <c r="H36" s="31">
        <v>0</v>
      </c>
    </row>
    <row r="37" spans="1:8" ht="13.5" customHeight="1" hidden="1">
      <c r="A37" s="65" t="s">
        <v>108</v>
      </c>
      <c r="B37" s="41">
        <v>0</v>
      </c>
      <c r="C37" s="113"/>
      <c r="D37" s="120"/>
      <c r="E37" s="41">
        <v>0</v>
      </c>
      <c r="F37" s="113"/>
      <c r="G37" s="120"/>
      <c r="H37" s="31">
        <v>0</v>
      </c>
    </row>
    <row r="38" spans="1:9" s="75" customFormat="1" ht="13.5" customHeight="1" hidden="1">
      <c r="A38" s="65"/>
      <c r="B38" s="41">
        <v>0</v>
      </c>
      <c r="C38" s="113"/>
      <c r="D38" s="120"/>
      <c r="E38" s="41">
        <v>0</v>
      </c>
      <c r="F38" s="113"/>
      <c r="G38" s="120"/>
      <c r="H38" s="55">
        <v>0</v>
      </c>
      <c r="I38" s="58"/>
    </row>
    <row r="39" spans="1:9" s="75" customFormat="1" ht="7.5" customHeight="1">
      <c r="A39" s="65"/>
      <c r="B39" s="41"/>
      <c r="C39" s="113"/>
      <c r="D39" s="120"/>
      <c r="E39" s="41"/>
      <c r="F39" s="113"/>
      <c r="G39" s="120"/>
      <c r="H39" s="55"/>
      <c r="I39" s="58"/>
    </row>
    <row r="40" spans="1:8" ht="15" customHeight="1">
      <c r="A40" s="30" t="s">
        <v>47</v>
      </c>
      <c r="B40" s="41">
        <f>SUM(B42:B43)</f>
        <v>300</v>
      </c>
      <c r="C40" s="41">
        <f aca="true" t="shared" si="4" ref="C40:H40">SUM(C42:C43)</f>
        <v>0</v>
      </c>
      <c r="D40" s="41">
        <f t="shared" si="4"/>
        <v>0</v>
      </c>
      <c r="E40" s="41">
        <f t="shared" si="4"/>
        <v>230</v>
      </c>
      <c r="F40" s="41">
        <f t="shared" si="4"/>
        <v>0</v>
      </c>
      <c r="G40" s="41">
        <f t="shared" si="4"/>
        <v>0</v>
      </c>
      <c r="H40" s="26">
        <f t="shared" si="4"/>
        <v>21840</v>
      </c>
    </row>
    <row r="41" spans="1:9" ht="7.5" customHeight="1">
      <c r="A41" s="62"/>
      <c r="B41" s="108"/>
      <c r="C41" s="113"/>
      <c r="D41" s="120"/>
      <c r="E41" s="108"/>
      <c r="F41" s="113"/>
      <c r="G41" s="120"/>
      <c r="H41" s="47"/>
      <c r="I41" s="22"/>
    </row>
    <row r="42" spans="1:8" s="75" customFormat="1" ht="15" customHeight="1">
      <c r="A42" s="57" t="s">
        <v>153</v>
      </c>
      <c r="B42" s="41">
        <v>300</v>
      </c>
      <c r="C42" s="113"/>
      <c r="D42" s="120"/>
      <c r="E42" s="41">
        <v>80</v>
      </c>
      <c r="F42" s="126"/>
      <c r="G42" s="120"/>
      <c r="H42" s="47">
        <v>18500</v>
      </c>
    </row>
    <row r="43" spans="1:8" s="75" customFormat="1" ht="15" customHeight="1">
      <c r="A43" s="61" t="s">
        <v>154</v>
      </c>
      <c r="B43" s="105">
        <v>0</v>
      </c>
      <c r="C43" s="116"/>
      <c r="D43" s="125"/>
      <c r="E43" s="105">
        <v>150</v>
      </c>
      <c r="F43" s="135"/>
      <c r="G43" s="125"/>
      <c r="H43" s="56">
        <v>3340</v>
      </c>
    </row>
    <row r="44" spans="1:8" ht="12.75" customHeight="1">
      <c r="A44" s="23"/>
      <c r="B44" s="23"/>
      <c r="C44" s="117"/>
      <c r="D44" s="117"/>
      <c r="E44" s="78"/>
      <c r="F44" s="117"/>
      <c r="G44" s="117"/>
      <c r="H44" s="37"/>
    </row>
    <row r="45" spans="6:7" ht="16.5">
      <c r="F45" s="37"/>
      <c r="G45" s="37"/>
    </row>
  </sheetData>
  <printOptions horizontalCentered="1"/>
  <pageMargins left="0.5905511811023623" right="0.7874015748031497" top="0.47" bottom="0.984251968503937" header="0.31496062992125984" footer="0.31496062992125984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1:I41"/>
  <sheetViews>
    <sheetView zoomScale="78" zoomScaleNormal="78" workbookViewId="0" topLeftCell="A1">
      <selection activeCell="A4" sqref="A4:IV20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9" width="2.25390625" style="22" customWidth="1"/>
    <col min="10" max="16384" width="14.875" style="22" customWidth="1"/>
  </cols>
  <sheetData>
    <row r="1" spans="1:8" s="17" customFormat="1" ht="33.75" customHeight="1">
      <c r="A1" s="15" t="s">
        <v>132</v>
      </c>
      <c r="B1" s="15"/>
      <c r="C1" s="15"/>
      <c r="D1" s="16"/>
      <c r="E1" s="16"/>
      <c r="F1" s="16"/>
      <c r="G1" s="16"/>
      <c r="H1" s="16"/>
    </row>
    <row r="2" spans="1:9" s="17" customFormat="1" ht="23.25" customHeight="1">
      <c r="A2" s="7" t="s">
        <v>0</v>
      </c>
      <c r="B2" s="98" t="s">
        <v>71</v>
      </c>
      <c r="C2" s="18" t="s">
        <v>70</v>
      </c>
      <c r="D2" s="19"/>
      <c r="E2" s="103" t="s">
        <v>74</v>
      </c>
      <c r="F2" s="20" t="s">
        <v>26</v>
      </c>
      <c r="G2" s="20"/>
      <c r="H2" s="90" t="s">
        <v>159</v>
      </c>
      <c r="I2" s="244"/>
    </row>
    <row r="3" spans="1:9" ht="18" customHeight="1">
      <c r="A3" s="9" t="s">
        <v>45</v>
      </c>
      <c r="B3" s="101" t="s">
        <v>72</v>
      </c>
      <c r="C3" s="20" t="s">
        <v>2</v>
      </c>
      <c r="D3" s="102" t="s">
        <v>3</v>
      </c>
      <c r="E3" s="104" t="s">
        <v>72</v>
      </c>
      <c r="F3" s="20" t="s">
        <v>2</v>
      </c>
      <c r="G3" s="20" t="s">
        <v>3</v>
      </c>
      <c r="H3" s="21" t="s">
        <v>4</v>
      </c>
      <c r="I3" s="49"/>
    </row>
    <row r="4" spans="1:8" ht="15.75" customHeight="1" hidden="1">
      <c r="A4" s="23" t="s">
        <v>5</v>
      </c>
      <c r="B4" s="23"/>
      <c r="C4" s="24">
        <v>4596</v>
      </c>
      <c r="D4" s="25">
        <v>1130</v>
      </c>
      <c r="E4" s="25"/>
      <c r="F4" s="25">
        <v>1921</v>
      </c>
      <c r="G4" s="25">
        <v>1440</v>
      </c>
      <c r="H4" s="38">
        <v>122441</v>
      </c>
    </row>
    <row r="5" spans="1:8" ht="15.75" customHeight="1" hidden="1">
      <c r="A5" s="23" t="s">
        <v>6</v>
      </c>
      <c r="B5" s="23"/>
      <c r="C5" s="24">
        <v>0</v>
      </c>
      <c r="D5" s="25">
        <v>0</v>
      </c>
      <c r="E5" s="25"/>
      <c r="F5" s="25" t="s">
        <v>27</v>
      </c>
      <c r="G5" s="25">
        <v>0</v>
      </c>
      <c r="H5" s="38">
        <v>0</v>
      </c>
    </row>
    <row r="6" spans="1:8" ht="15.75" customHeight="1" hidden="1">
      <c r="A6" s="23" t="s">
        <v>7</v>
      </c>
      <c r="B6" s="23"/>
      <c r="C6" s="24">
        <v>1173</v>
      </c>
      <c r="D6" s="25">
        <v>4260</v>
      </c>
      <c r="E6" s="25"/>
      <c r="F6" s="25">
        <v>170</v>
      </c>
      <c r="G6" s="25">
        <v>1955</v>
      </c>
      <c r="H6" s="38">
        <v>294072</v>
      </c>
    </row>
    <row r="7" spans="1:8" ht="16.5" customHeight="1" hidden="1">
      <c r="A7" s="23" t="s">
        <v>8</v>
      </c>
      <c r="B7" s="23"/>
      <c r="C7" s="24">
        <v>0</v>
      </c>
      <c r="D7" s="25">
        <v>285</v>
      </c>
      <c r="E7" s="25"/>
      <c r="F7" s="25">
        <v>0</v>
      </c>
      <c r="G7" s="25">
        <v>300</v>
      </c>
      <c r="H7" s="38">
        <v>22040</v>
      </c>
    </row>
    <row r="8" spans="1:8" ht="16.5" customHeight="1" hidden="1">
      <c r="A8" s="23" t="s">
        <v>28</v>
      </c>
      <c r="B8" s="23"/>
      <c r="C8" s="24">
        <v>30</v>
      </c>
      <c r="D8" s="25">
        <v>4766</v>
      </c>
      <c r="E8" s="25"/>
      <c r="F8" s="25">
        <v>181</v>
      </c>
      <c r="G8" s="25">
        <v>5969</v>
      </c>
      <c r="H8" s="38">
        <v>148624</v>
      </c>
    </row>
    <row r="9" spans="1:8" s="75" customFormat="1" ht="14.25" customHeight="1" hidden="1">
      <c r="A9" s="10" t="s">
        <v>30</v>
      </c>
      <c r="B9" s="10"/>
      <c r="C9" s="24">
        <v>0</v>
      </c>
      <c r="D9" s="25">
        <v>2648</v>
      </c>
      <c r="E9" s="25"/>
      <c r="F9" s="25">
        <v>0</v>
      </c>
      <c r="G9" s="25">
        <v>596</v>
      </c>
      <c r="H9" s="24">
        <v>82124</v>
      </c>
    </row>
    <row r="10" spans="1:8" s="75" customFormat="1" ht="15" customHeight="1" hidden="1">
      <c r="A10" s="10" t="s">
        <v>31</v>
      </c>
      <c r="B10" s="41">
        <f aca="true" t="shared" si="0" ref="B10:B19">SUM(C10,D10)</f>
        <v>10948</v>
      </c>
      <c r="C10" s="24">
        <v>3551</v>
      </c>
      <c r="D10" s="39">
        <v>7397</v>
      </c>
      <c r="E10" s="41">
        <f aca="true" t="shared" si="1" ref="E10:E19">SUM(F10,G10)</f>
        <v>1785</v>
      </c>
      <c r="F10" s="39">
        <v>570</v>
      </c>
      <c r="G10" s="39">
        <v>1215</v>
      </c>
      <c r="H10" s="39">
        <v>343660</v>
      </c>
    </row>
    <row r="11" spans="1:8" s="75" customFormat="1" ht="15" customHeight="1" hidden="1">
      <c r="A11" s="10" t="s">
        <v>44</v>
      </c>
      <c r="B11" s="41">
        <f t="shared" si="0"/>
        <v>0</v>
      </c>
      <c r="C11" s="24">
        <v>0</v>
      </c>
      <c r="D11" s="39">
        <v>0</v>
      </c>
      <c r="E11" s="41">
        <f t="shared" si="1"/>
        <v>0</v>
      </c>
      <c r="F11" s="39">
        <v>0</v>
      </c>
      <c r="G11" s="39">
        <v>0</v>
      </c>
      <c r="H11" s="39">
        <v>0</v>
      </c>
    </row>
    <row r="12" spans="1:8" s="75" customFormat="1" ht="14.25" customHeight="1" hidden="1">
      <c r="A12" s="57" t="s">
        <v>79</v>
      </c>
      <c r="B12" s="41">
        <f t="shared" si="0"/>
        <v>9381</v>
      </c>
      <c r="C12" s="24">
        <v>3355</v>
      </c>
      <c r="D12" s="39">
        <v>6026</v>
      </c>
      <c r="E12" s="41">
        <f t="shared" si="1"/>
        <v>3848</v>
      </c>
      <c r="F12" s="39">
        <v>524</v>
      </c>
      <c r="G12" s="128">
        <v>3324</v>
      </c>
      <c r="H12" s="24">
        <v>450315</v>
      </c>
    </row>
    <row r="13" spans="1:8" s="75" customFormat="1" ht="13.5" customHeight="1" hidden="1">
      <c r="A13" s="57" t="s">
        <v>80</v>
      </c>
      <c r="B13" s="41">
        <f t="shared" si="0"/>
        <v>6515</v>
      </c>
      <c r="C13" s="24">
        <v>3935</v>
      </c>
      <c r="D13" s="39">
        <v>2580</v>
      </c>
      <c r="E13" s="41">
        <f t="shared" si="1"/>
        <v>3289</v>
      </c>
      <c r="F13" s="39">
        <v>1306</v>
      </c>
      <c r="G13" s="128">
        <v>1983</v>
      </c>
      <c r="H13" s="24">
        <v>547583</v>
      </c>
    </row>
    <row r="14" spans="1:8" s="75" customFormat="1" ht="13.5" customHeight="1" hidden="1">
      <c r="A14" s="57" t="s">
        <v>81</v>
      </c>
      <c r="B14" s="41">
        <f t="shared" si="0"/>
        <v>0</v>
      </c>
      <c r="C14" s="24">
        <v>0</v>
      </c>
      <c r="D14" s="39"/>
      <c r="E14" s="41">
        <f t="shared" si="1"/>
        <v>0</v>
      </c>
      <c r="F14" s="39">
        <v>0</v>
      </c>
      <c r="G14" s="128"/>
      <c r="H14" s="24">
        <v>0</v>
      </c>
    </row>
    <row r="15" spans="1:8" s="75" customFormat="1" ht="13.5" customHeight="1" hidden="1">
      <c r="A15" s="57" t="s">
        <v>82</v>
      </c>
      <c r="B15" s="41">
        <f t="shared" si="0"/>
        <v>653</v>
      </c>
      <c r="C15" s="130">
        <v>653</v>
      </c>
      <c r="D15" s="131"/>
      <c r="E15" s="41">
        <f t="shared" si="1"/>
        <v>430</v>
      </c>
      <c r="F15" s="130">
        <v>430</v>
      </c>
      <c r="G15" s="131"/>
      <c r="H15" s="24">
        <v>52209</v>
      </c>
    </row>
    <row r="16" spans="1:8" s="75" customFormat="1" ht="15" customHeight="1" hidden="1">
      <c r="A16" s="57" t="s">
        <v>83</v>
      </c>
      <c r="B16" s="41">
        <f t="shared" si="0"/>
        <v>282</v>
      </c>
      <c r="C16" s="130">
        <v>282</v>
      </c>
      <c r="D16" s="131"/>
      <c r="E16" s="41">
        <f t="shared" si="1"/>
        <v>360</v>
      </c>
      <c r="F16" s="130">
        <v>360</v>
      </c>
      <c r="G16" s="131"/>
      <c r="H16" s="24">
        <v>24947</v>
      </c>
    </row>
    <row r="17" spans="1:8" s="75" customFormat="1" ht="15" customHeight="1" hidden="1">
      <c r="A17" s="57" t="s">
        <v>84</v>
      </c>
      <c r="B17" s="41">
        <f t="shared" si="0"/>
        <v>1120</v>
      </c>
      <c r="C17" s="130">
        <v>1120</v>
      </c>
      <c r="D17" s="131"/>
      <c r="E17" s="41">
        <f t="shared" si="1"/>
        <v>715</v>
      </c>
      <c r="F17" s="130">
        <v>715</v>
      </c>
      <c r="G17" s="131"/>
      <c r="H17" s="24">
        <v>88175</v>
      </c>
    </row>
    <row r="18" spans="1:9" s="75" customFormat="1" ht="14.25" customHeight="1" hidden="1">
      <c r="A18" s="57" t="s">
        <v>89</v>
      </c>
      <c r="B18" s="41">
        <f t="shared" si="0"/>
        <v>0</v>
      </c>
      <c r="C18" s="113">
        <f>SUM(C27,C32)</f>
        <v>0</v>
      </c>
      <c r="D18" s="120"/>
      <c r="E18" s="41">
        <f t="shared" si="1"/>
        <v>0</v>
      </c>
      <c r="F18" s="113">
        <f>SUM(F27,F32)</f>
        <v>0</v>
      </c>
      <c r="G18" s="120"/>
      <c r="H18" s="24">
        <v>124950</v>
      </c>
      <c r="I18" s="246" t="s">
        <v>102</v>
      </c>
    </row>
    <row r="19" spans="1:8" s="75" customFormat="1" ht="14.25" customHeight="1" hidden="1">
      <c r="A19" s="57" t="s">
        <v>91</v>
      </c>
      <c r="B19" s="41">
        <f t="shared" si="0"/>
        <v>1380</v>
      </c>
      <c r="C19" s="113">
        <v>1380</v>
      </c>
      <c r="D19" s="120"/>
      <c r="E19" s="41">
        <f t="shared" si="1"/>
        <v>540</v>
      </c>
      <c r="F19" s="113">
        <v>540</v>
      </c>
      <c r="G19" s="120"/>
      <c r="H19" s="24">
        <v>124950</v>
      </c>
    </row>
    <row r="20" spans="1:9" s="75" customFormat="1" ht="13.5" customHeight="1" hidden="1">
      <c r="A20" s="57" t="s">
        <v>160</v>
      </c>
      <c r="B20" s="41">
        <v>739</v>
      </c>
      <c r="C20" s="26"/>
      <c r="D20" s="127"/>
      <c r="E20" s="41">
        <v>8</v>
      </c>
      <c r="F20" s="26"/>
      <c r="G20" s="127"/>
      <c r="H20" s="26">
        <v>25235</v>
      </c>
      <c r="I20" s="58"/>
    </row>
    <row r="21" spans="1:9" s="75" customFormat="1" ht="13.5" customHeight="1">
      <c r="A21" s="57" t="s">
        <v>103</v>
      </c>
      <c r="B21" s="41">
        <v>0</v>
      </c>
      <c r="C21" s="26"/>
      <c r="D21" s="127"/>
      <c r="E21" s="41">
        <v>0</v>
      </c>
      <c r="F21" s="26"/>
      <c r="G21" s="127"/>
      <c r="H21" s="26">
        <v>0</v>
      </c>
      <c r="I21" s="58"/>
    </row>
    <row r="22" spans="1:9" s="75" customFormat="1" ht="13.5" customHeight="1">
      <c r="A22" s="57" t="s">
        <v>111</v>
      </c>
      <c r="B22" s="41">
        <v>130</v>
      </c>
      <c r="C22" s="26">
        <v>0</v>
      </c>
      <c r="D22" s="127">
        <v>0</v>
      </c>
      <c r="E22" s="41">
        <v>0</v>
      </c>
      <c r="F22" s="26">
        <v>0</v>
      </c>
      <c r="G22" s="127">
        <v>0</v>
      </c>
      <c r="H22" s="26">
        <v>2835</v>
      </c>
      <c r="I22" s="58"/>
    </row>
    <row r="23" spans="1:9" s="75" customFormat="1" ht="13.5" customHeight="1">
      <c r="A23" s="57" t="s">
        <v>112</v>
      </c>
      <c r="B23" s="41">
        <v>720</v>
      </c>
      <c r="C23" s="26"/>
      <c r="D23" s="127"/>
      <c r="E23" s="41">
        <v>0</v>
      </c>
      <c r="F23" s="26"/>
      <c r="G23" s="127"/>
      <c r="H23" s="26">
        <v>618</v>
      </c>
      <c r="I23" s="58"/>
    </row>
    <row r="24" spans="1:9" s="75" customFormat="1" ht="13.5" customHeight="1">
      <c r="A24" s="57" t="s">
        <v>136</v>
      </c>
      <c r="B24" s="41">
        <v>539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26">
        <v>5363</v>
      </c>
      <c r="I24" s="58"/>
    </row>
    <row r="25" spans="1:9" s="75" customFormat="1" ht="13.5" customHeight="1">
      <c r="A25" s="57" t="s">
        <v>145</v>
      </c>
      <c r="B25" s="41">
        <f aca="true" t="shared" si="2" ref="B25:H25">B27+B32</f>
        <v>422</v>
      </c>
      <c r="C25" s="41">
        <f t="shared" si="2"/>
        <v>0</v>
      </c>
      <c r="D25" s="41">
        <f t="shared" si="2"/>
        <v>0</v>
      </c>
      <c r="E25" s="41">
        <f t="shared" si="2"/>
        <v>0</v>
      </c>
      <c r="F25" s="41">
        <f t="shared" si="2"/>
        <v>0</v>
      </c>
      <c r="G25" s="41">
        <f t="shared" si="2"/>
        <v>0</v>
      </c>
      <c r="H25" s="26">
        <f t="shared" si="2"/>
        <v>3442</v>
      </c>
      <c r="I25" s="58"/>
    </row>
    <row r="26" spans="1:9" s="171" customFormat="1" ht="6.75" customHeight="1">
      <c r="A26" s="251"/>
      <c r="B26" s="168"/>
      <c r="C26" s="169"/>
      <c r="D26" s="170"/>
      <c r="E26" s="168"/>
      <c r="F26" s="169"/>
      <c r="G26" s="170"/>
      <c r="H26" s="252"/>
      <c r="I26" s="185"/>
    </row>
    <row r="27" spans="1:9" s="171" customFormat="1" ht="15" customHeight="1">
      <c r="A27" s="172" t="s">
        <v>46</v>
      </c>
      <c r="B27" s="168">
        <f>SUM(B29:B30)</f>
        <v>322</v>
      </c>
      <c r="C27" s="168">
        <f>C29</f>
        <v>0</v>
      </c>
      <c r="D27" s="168">
        <f>D29</f>
        <v>0</v>
      </c>
      <c r="E27" s="168">
        <f>SUM(E29:E30)</f>
        <v>0</v>
      </c>
      <c r="F27" s="168">
        <f>F29</f>
        <v>0</v>
      </c>
      <c r="G27" s="168">
        <f>G29</f>
        <v>0</v>
      </c>
      <c r="H27" s="184">
        <f>SUM(H29:H30)</f>
        <v>2512</v>
      </c>
      <c r="I27" s="185"/>
    </row>
    <row r="28" spans="1:9" s="171" customFormat="1" ht="6.75" customHeight="1">
      <c r="A28" s="174"/>
      <c r="B28" s="175"/>
      <c r="C28" s="176"/>
      <c r="D28" s="170"/>
      <c r="E28" s="177"/>
      <c r="F28" s="169"/>
      <c r="G28" s="170"/>
      <c r="H28" s="178"/>
      <c r="I28" s="185"/>
    </row>
    <row r="29" spans="1:9" s="171" customFormat="1" ht="15" customHeight="1">
      <c r="A29" s="179" t="s">
        <v>53</v>
      </c>
      <c r="B29" s="168">
        <v>210</v>
      </c>
      <c r="C29" s="169"/>
      <c r="D29" s="170"/>
      <c r="E29" s="168">
        <v>0</v>
      </c>
      <c r="F29" s="169"/>
      <c r="G29" s="170"/>
      <c r="H29" s="173">
        <v>1843</v>
      </c>
      <c r="I29" s="185"/>
    </row>
    <row r="30" spans="1:9" s="171" customFormat="1" ht="13.5" customHeight="1">
      <c r="A30" s="179" t="s">
        <v>52</v>
      </c>
      <c r="B30" s="168">
        <v>112</v>
      </c>
      <c r="C30" s="169"/>
      <c r="D30" s="170"/>
      <c r="E30" s="168">
        <v>0</v>
      </c>
      <c r="F30" s="169"/>
      <c r="G30" s="170"/>
      <c r="H30" s="173">
        <v>669</v>
      </c>
      <c r="I30" s="185"/>
    </row>
    <row r="31" spans="1:8" s="171" customFormat="1" ht="6" customHeight="1">
      <c r="A31" s="180"/>
      <c r="B31" s="180"/>
      <c r="C31" s="169"/>
      <c r="D31" s="170"/>
      <c r="E31" s="177"/>
      <c r="F31" s="169"/>
      <c r="G31" s="170"/>
      <c r="H31" s="178"/>
    </row>
    <row r="32" spans="1:9" s="171" customFormat="1" ht="14.25" customHeight="1">
      <c r="A32" s="172" t="s">
        <v>47</v>
      </c>
      <c r="B32" s="168">
        <f>SUM(B34:B35)</f>
        <v>100</v>
      </c>
      <c r="C32" s="168">
        <f aca="true" t="shared" si="3" ref="C32:H32">C35</f>
        <v>0</v>
      </c>
      <c r="D32" s="168">
        <f t="shared" si="3"/>
        <v>0</v>
      </c>
      <c r="E32" s="168">
        <f t="shared" si="3"/>
        <v>0</v>
      </c>
      <c r="F32" s="168">
        <f t="shared" si="3"/>
        <v>0</v>
      </c>
      <c r="G32" s="168">
        <f t="shared" si="3"/>
        <v>0</v>
      </c>
      <c r="H32" s="184">
        <f t="shared" si="3"/>
        <v>930</v>
      </c>
      <c r="I32" s="185"/>
    </row>
    <row r="33" spans="1:9" s="171" customFormat="1" ht="6.75" customHeight="1">
      <c r="A33" s="172"/>
      <c r="B33" s="168"/>
      <c r="C33" s="184"/>
      <c r="D33" s="198"/>
      <c r="E33" s="168"/>
      <c r="F33" s="184"/>
      <c r="G33" s="198"/>
      <c r="H33" s="184"/>
      <c r="I33" s="185"/>
    </row>
    <row r="34" spans="1:8" s="171" customFormat="1" ht="12.75" customHeight="1" hidden="1">
      <c r="A34" s="179"/>
      <c r="B34" s="269">
        <v>0</v>
      </c>
      <c r="C34" s="234"/>
      <c r="D34" s="235"/>
      <c r="E34" s="270">
        <v>0</v>
      </c>
      <c r="F34" s="234"/>
      <c r="G34" s="235"/>
      <c r="H34" s="271">
        <v>0</v>
      </c>
    </row>
    <row r="35" spans="1:8" s="171" customFormat="1" ht="14.25" customHeight="1">
      <c r="A35" s="181" t="s">
        <v>155</v>
      </c>
      <c r="B35" s="182">
        <v>100</v>
      </c>
      <c r="C35" s="169"/>
      <c r="D35" s="170"/>
      <c r="E35" s="182">
        <f>SUM(F35,G35)</f>
        <v>0</v>
      </c>
      <c r="F35" s="169"/>
      <c r="G35" s="170"/>
      <c r="H35" s="183">
        <v>930</v>
      </c>
    </row>
    <row r="36" spans="1:7" ht="14.25" customHeight="1" hidden="1">
      <c r="A36" s="22" t="s">
        <v>96</v>
      </c>
      <c r="B36" s="37"/>
      <c r="C36" s="37"/>
      <c r="D36" s="37"/>
      <c r="F36" s="37"/>
      <c r="G36" s="37"/>
    </row>
    <row r="37" spans="1:7" ht="16.5">
      <c r="A37" s="37"/>
      <c r="B37" s="37"/>
      <c r="F37" s="37"/>
      <c r="G37" s="37"/>
    </row>
    <row r="38" spans="1:2" ht="16.5">
      <c r="A38" s="37"/>
      <c r="B38" s="37"/>
    </row>
    <row r="39" spans="1:2" ht="16.5">
      <c r="A39" s="37"/>
      <c r="B39" s="37"/>
    </row>
    <row r="40" spans="1:2" ht="16.5">
      <c r="A40" s="37"/>
      <c r="B40" s="37"/>
    </row>
    <row r="41" spans="1:2" ht="16.5">
      <c r="A41" s="37"/>
      <c r="B41" s="37"/>
    </row>
  </sheetData>
  <printOptions horizontalCentered="1"/>
  <pageMargins left="0.5905511811023623" right="0.7874015748031497" top="4.53" bottom="0.4724409448818898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H37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9" width="2.25390625" style="22" customWidth="1"/>
    <col min="10" max="16384" width="14.875" style="22" customWidth="1"/>
  </cols>
  <sheetData>
    <row r="1" spans="1:8" s="17" customFormat="1" ht="57.75" customHeight="1">
      <c r="A1" s="15" t="s">
        <v>141</v>
      </c>
      <c r="B1" s="15"/>
      <c r="C1" s="15"/>
      <c r="D1" s="16"/>
      <c r="E1" s="16"/>
      <c r="F1" s="16"/>
      <c r="G1" s="16"/>
      <c r="H1" s="16"/>
    </row>
    <row r="2" spans="1:8" s="17" customFormat="1" ht="23.25" customHeight="1">
      <c r="A2" s="7" t="s">
        <v>0</v>
      </c>
      <c r="B2" s="98" t="s">
        <v>71</v>
      </c>
      <c r="C2" s="18" t="s">
        <v>70</v>
      </c>
      <c r="D2" s="19"/>
      <c r="E2" s="103" t="s">
        <v>74</v>
      </c>
      <c r="F2" s="20" t="s">
        <v>26</v>
      </c>
      <c r="G2" s="20"/>
      <c r="H2" s="90" t="s">
        <v>159</v>
      </c>
    </row>
    <row r="3" spans="1:8" ht="18" customHeight="1">
      <c r="A3" s="9" t="s">
        <v>45</v>
      </c>
      <c r="B3" s="101" t="s">
        <v>72</v>
      </c>
      <c r="C3" s="20" t="s">
        <v>2</v>
      </c>
      <c r="D3" s="102" t="s">
        <v>3</v>
      </c>
      <c r="E3" s="104" t="s">
        <v>72</v>
      </c>
      <c r="F3" s="20" t="s">
        <v>2</v>
      </c>
      <c r="G3" s="20" t="s">
        <v>3</v>
      </c>
      <c r="H3" s="21" t="s">
        <v>4</v>
      </c>
    </row>
    <row r="4" spans="1:8" ht="15" customHeight="1" hidden="1">
      <c r="A4" s="10" t="s">
        <v>5</v>
      </c>
      <c r="B4" s="10"/>
      <c r="C4" s="24">
        <v>0</v>
      </c>
      <c r="D4" s="25">
        <v>0</v>
      </c>
      <c r="E4" s="25"/>
      <c r="F4" s="25">
        <v>0</v>
      </c>
      <c r="G4" s="25">
        <v>0</v>
      </c>
      <c r="H4" s="24">
        <v>0</v>
      </c>
    </row>
    <row r="5" spans="1:8" ht="15" customHeight="1" hidden="1">
      <c r="A5" s="11" t="s">
        <v>6</v>
      </c>
      <c r="B5" s="11"/>
      <c r="C5" s="24">
        <v>0</v>
      </c>
      <c r="D5" s="25">
        <v>0</v>
      </c>
      <c r="E5" s="25"/>
      <c r="F5" s="25">
        <v>0</v>
      </c>
      <c r="G5" s="25">
        <v>0</v>
      </c>
      <c r="H5" s="24">
        <v>0</v>
      </c>
    </row>
    <row r="6" spans="1:8" ht="15" customHeight="1" hidden="1">
      <c r="A6" s="11" t="s">
        <v>7</v>
      </c>
      <c r="B6" s="11"/>
      <c r="C6" s="24">
        <v>0</v>
      </c>
      <c r="D6" s="25">
        <v>0</v>
      </c>
      <c r="E6" s="25"/>
      <c r="F6" s="25">
        <v>0</v>
      </c>
      <c r="G6" s="25">
        <v>0</v>
      </c>
      <c r="H6" s="39">
        <v>0</v>
      </c>
    </row>
    <row r="7" spans="1:8" ht="16.5" customHeight="1" hidden="1">
      <c r="A7" s="11" t="s">
        <v>8</v>
      </c>
      <c r="B7" s="11"/>
      <c r="C7" s="24">
        <v>0</v>
      </c>
      <c r="D7" s="25">
        <v>0</v>
      </c>
      <c r="E7" s="25"/>
      <c r="F7" s="25">
        <v>0</v>
      </c>
      <c r="G7" s="25">
        <v>0</v>
      </c>
      <c r="H7" s="39">
        <v>0</v>
      </c>
    </row>
    <row r="8" spans="1:8" ht="16.5" customHeight="1" hidden="1">
      <c r="A8" s="11" t="s">
        <v>28</v>
      </c>
      <c r="B8" s="11"/>
      <c r="C8" s="24">
        <v>0</v>
      </c>
      <c r="D8" s="25">
        <v>0</v>
      </c>
      <c r="E8" s="25"/>
      <c r="F8" s="25">
        <v>0</v>
      </c>
      <c r="G8" s="25">
        <v>0</v>
      </c>
      <c r="H8" s="39">
        <v>0</v>
      </c>
    </row>
    <row r="9" spans="1:8" s="75" customFormat="1" ht="16.5" customHeight="1" hidden="1">
      <c r="A9" s="10" t="s">
        <v>30</v>
      </c>
      <c r="B9" s="10"/>
      <c r="C9" s="31">
        <v>0</v>
      </c>
      <c r="D9" s="31">
        <v>0</v>
      </c>
      <c r="E9" s="31"/>
      <c r="F9" s="31">
        <v>0</v>
      </c>
      <c r="G9" s="31">
        <v>0</v>
      </c>
      <c r="H9" s="31">
        <v>0</v>
      </c>
    </row>
    <row r="10" spans="1:8" s="75" customFormat="1" ht="16.5" customHeight="1" hidden="1">
      <c r="A10" s="10" t="s">
        <v>31</v>
      </c>
      <c r="B10" s="41">
        <f aca="true" t="shared" si="0" ref="B10:B19">SUM(C10,D10)</f>
        <v>0</v>
      </c>
      <c r="C10" s="31">
        <v>0</v>
      </c>
      <c r="D10" s="55">
        <v>0</v>
      </c>
      <c r="E10" s="41">
        <f aca="true" t="shared" si="1" ref="E10:E19">SUM(F10,G10)</f>
        <v>150</v>
      </c>
      <c r="F10" s="55">
        <v>90</v>
      </c>
      <c r="G10" s="55">
        <v>60</v>
      </c>
      <c r="H10" s="55">
        <v>9359</v>
      </c>
    </row>
    <row r="11" spans="1:8" s="75" customFormat="1" ht="16.5" customHeight="1" hidden="1">
      <c r="A11" s="10" t="s">
        <v>44</v>
      </c>
      <c r="B11" s="41">
        <f t="shared" si="0"/>
        <v>0</v>
      </c>
      <c r="C11" s="31">
        <v>0</v>
      </c>
      <c r="D11" s="55">
        <v>0</v>
      </c>
      <c r="E11" s="41">
        <f t="shared" si="1"/>
        <v>0</v>
      </c>
      <c r="F11" s="55">
        <v>0</v>
      </c>
      <c r="G11" s="55">
        <v>0</v>
      </c>
      <c r="H11" s="55">
        <v>0</v>
      </c>
    </row>
    <row r="12" spans="1:8" s="75" customFormat="1" ht="16.5" customHeight="1" hidden="1">
      <c r="A12" s="118" t="s">
        <v>79</v>
      </c>
      <c r="B12" s="41">
        <f t="shared" si="0"/>
        <v>0</v>
      </c>
      <c r="C12" s="31">
        <v>0</v>
      </c>
      <c r="D12" s="55">
        <v>0</v>
      </c>
      <c r="E12" s="41">
        <f t="shared" si="1"/>
        <v>1436</v>
      </c>
      <c r="F12" s="55">
        <v>0</v>
      </c>
      <c r="G12" s="55">
        <v>1436</v>
      </c>
      <c r="H12" s="55">
        <v>130196</v>
      </c>
    </row>
    <row r="13" spans="1:8" s="75" customFormat="1" ht="16.5" customHeight="1" hidden="1">
      <c r="A13" s="118" t="s">
        <v>80</v>
      </c>
      <c r="B13" s="41">
        <f t="shared" si="0"/>
        <v>0</v>
      </c>
      <c r="C13" s="31">
        <v>0</v>
      </c>
      <c r="D13" s="55">
        <v>0</v>
      </c>
      <c r="E13" s="41">
        <f t="shared" si="1"/>
        <v>1440</v>
      </c>
      <c r="F13" s="55">
        <v>80</v>
      </c>
      <c r="G13" s="55">
        <v>1360</v>
      </c>
      <c r="H13" s="55">
        <v>89285</v>
      </c>
    </row>
    <row r="14" spans="1:8" s="75" customFormat="1" ht="16.5" customHeight="1" hidden="1">
      <c r="A14" s="118" t="s">
        <v>81</v>
      </c>
      <c r="B14" s="41">
        <f t="shared" si="0"/>
        <v>0</v>
      </c>
      <c r="C14" s="31"/>
      <c r="D14" s="55"/>
      <c r="E14" s="41">
        <f t="shared" si="1"/>
        <v>0</v>
      </c>
      <c r="F14" s="55"/>
      <c r="G14" s="55"/>
      <c r="H14" s="55">
        <v>0</v>
      </c>
    </row>
    <row r="15" spans="1:8" s="75" customFormat="1" ht="13.5" customHeight="1" hidden="1">
      <c r="A15" s="57" t="s">
        <v>82</v>
      </c>
      <c r="B15" s="41">
        <f t="shared" si="0"/>
        <v>0</v>
      </c>
      <c r="C15" s="31"/>
      <c r="D15" s="55"/>
      <c r="E15" s="41">
        <f t="shared" si="1"/>
        <v>0</v>
      </c>
      <c r="F15" s="55"/>
      <c r="G15" s="55"/>
      <c r="H15" s="55">
        <v>0</v>
      </c>
    </row>
    <row r="16" spans="1:8" s="75" customFormat="1" ht="15" customHeight="1" hidden="1">
      <c r="A16" s="57" t="s">
        <v>83</v>
      </c>
      <c r="B16" s="41">
        <f t="shared" si="0"/>
        <v>0</v>
      </c>
      <c r="C16" s="31"/>
      <c r="D16" s="55"/>
      <c r="E16" s="41">
        <f t="shared" si="1"/>
        <v>0</v>
      </c>
      <c r="F16" s="55"/>
      <c r="G16" s="55"/>
      <c r="H16" s="55">
        <v>0</v>
      </c>
    </row>
    <row r="17" spans="1:8" s="75" customFormat="1" ht="15" customHeight="1" hidden="1">
      <c r="A17" s="57" t="s">
        <v>84</v>
      </c>
      <c r="B17" s="41">
        <f t="shared" si="0"/>
        <v>0</v>
      </c>
      <c r="C17" s="31">
        <v>0</v>
      </c>
      <c r="D17" s="55"/>
      <c r="E17" s="41">
        <f t="shared" si="1"/>
        <v>0</v>
      </c>
      <c r="F17" s="55">
        <v>0</v>
      </c>
      <c r="G17" s="55"/>
      <c r="H17" s="55">
        <v>0</v>
      </c>
    </row>
    <row r="18" spans="1:8" s="75" customFormat="1" ht="15" customHeight="1" hidden="1">
      <c r="A18" s="57" t="s">
        <v>89</v>
      </c>
      <c r="B18" s="41">
        <f t="shared" si="0"/>
        <v>0</v>
      </c>
      <c r="C18" s="80">
        <f>SUM(C27,C32)</f>
        <v>0</v>
      </c>
      <c r="D18" s="78"/>
      <c r="E18" s="41">
        <f t="shared" si="1"/>
        <v>0</v>
      </c>
      <c r="F18" s="236">
        <f>SUM(F27,F32)</f>
        <v>0</v>
      </c>
      <c r="G18" s="78"/>
      <c r="H18" s="39">
        <v>0</v>
      </c>
    </row>
    <row r="19" spans="1:8" s="75" customFormat="1" ht="15" customHeight="1" hidden="1">
      <c r="A19" s="57" t="s">
        <v>91</v>
      </c>
      <c r="B19" s="41">
        <f t="shared" si="0"/>
        <v>0</v>
      </c>
      <c r="C19" s="80">
        <v>0</v>
      </c>
      <c r="D19" s="78"/>
      <c r="E19" s="41">
        <f t="shared" si="1"/>
        <v>67</v>
      </c>
      <c r="F19" s="237">
        <v>67</v>
      </c>
      <c r="G19" s="78"/>
      <c r="H19" s="39">
        <v>5678</v>
      </c>
    </row>
    <row r="20" spans="1:8" s="75" customFormat="1" ht="15" customHeight="1" hidden="1">
      <c r="A20" s="57" t="s">
        <v>160</v>
      </c>
      <c r="B20" s="41">
        <v>0</v>
      </c>
      <c r="C20" s="80"/>
      <c r="D20" s="78"/>
      <c r="E20" s="41">
        <v>0</v>
      </c>
      <c r="F20" s="26"/>
      <c r="G20" s="127"/>
      <c r="H20" s="55">
        <v>0</v>
      </c>
    </row>
    <row r="21" spans="1:8" s="75" customFormat="1" ht="15" customHeight="1">
      <c r="A21" s="57" t="s">
        <v>103</v>
      </c>
      <c r="B21" s="41">
        <v>0</v>
      </c>
      <c r="C21" s="80"/>
      <c r="D21" s="78"/>
      <c r="E21" s="41">
        <v>0</v>
      </c>
      <c r="F21" s="26"/>
      <c r="G21" s="127"/>
      <c r="H21" s="55">
        <v>0</v>
      </c>
    </row>
    <row r="22" spans="1:8" s="75" customFormat="1" ht="15" customHeight="1">
      <c r="A22" s="57" t="s">
        <v>111</v>
      </c>
      <c r="B22" s="41">
        <v>0</v>
      </c>
      <c r="C22" s="80"/>
      <c r="D22" s="78"/>
      <c r="E22" s="41">
        <v>0</v>
      </c>
      <c r="F22" s="26"/>
      <c r="G22" s="127"/>
      <c r="H22" s="55">
        <v>0</v>
      </c>
    </row>
    <row r="23" spans="1:8" s="75" customFormat="1" ht="15" customHeight="1">
      <c r="A23" s="57" t="s">
        <v>112</v>
      </c>
      <c r="B23" s="41">
        <v>0</v>
      </c>
      <c r="C23" s="80"/>
      <c r="D23" s="78"/>
      <c r="E23" s="41">
        <v>0</v>
      </c>
      <c r="F23" s="26"/>
      <c r="G23" s="127"/>
      <c r="H23" s="55">
        <v>0</v>
      </c>
    </row>
    <row r="24" spans="1:8" s="75" customFormat="1" ht="15" customHeight="1">
      <c r="A24" s="57" t="s">
        <v>136</v>
      </c>
      <c r="B24" s="41">
        <v>0</v>
      </c>
      <c r="C24" s="80"/>
      <c r="D24" s="78"/>
      <c r="E24" s="41">
        <v>0</v>
      </c>
      <c r="F24" s="26"/>
      <c r="G24" s="127"/>
      <c r="H24" s="55">
        <v>0</v>
      </c>
    </row>
    <row r="25" spans="1:8" s="75" customFormat="1" ht="15" customHeight="1">
      <c r="A25" s="57" t="s">
        <v>145</v>
      </c>
      <c r="B25" s="41">
        <v>0</v>
      </c>
      <c r="C25" s="80"/>
      <c r="D25" s="78"/>
      <c r="E25" s="41">
        <v>0</v>
      </c>
      <c r="F25" s="26"/>
      <c r="G25" s="127"/>
      <c r="H25" s="55">
        <v>0</v>
      </c>
    </row>
    <row r="26" spans="1:8" s="75" customFormat="1" ht="15" customHeight="1">
      <c r="A26" s="43"/>
      <c r="B26" s="105"/>
      <c r="C26" s="240"/>
      <c r="D26" s="240"/>
      <c r="E26" s="105"/>
      <c r="F26" s="240"/>
      <c r="G26" s="240"/>
      <c r="H26" s="241"/>
    </row>
    <row r="27" spans="1:8" ht="13.5" customHeight="1" hidden="1">
      <c r="A27" s="30" t="s">
        <v>48</v>
      </c>
      <c r="B27" s="106">
        <f>B29</f>
        <v>0</v>
      </c>
      <c r="C27" s="55"/>
      <c r="D27" s="55"/>
      <c r="E27" s="30">
        <f>E29</f>
        <v>0</v>
      </c>
      <c r="F27" s="55"/>
      <c r="G27" s="55"/>
      <c r="H27" s="55">
        <f>H29</f>
        <v>0</v>
      </c>
    </row>
    <row r="28" spans="1:8" ht="7.5" customHeight="1" hidden="1">
      <c r="A28" s="118"/>
      <c r="B28" s="119"/>
      <c r="C28" s="78"/>
      <c r="D28" s="78"/>
      <c r="E28" s="81"/>
      <c r="F28" s="78"/>
      <c r="G28" s="78"/>
      <c r="H28" s="31"/>
    </row>
    <row r="29" spans="1:8" s="75" customFormat="1" ht="13.5" customHeight="1" hidden="1">
      <c r="A29" s="199" t="s">
        <v>56</v>
      </c>
      <c r="B29" s="186">
        <v>0</v>
      </c>
      <c r="C29" s="78"/>
      <c r="D29" s="78"/>
      <c r="E29" s="105">
        <v>0</v>
      </c>
      <c r="F29" s="78"/>
      <c r="G29" s="78"/>
      <c r="H29" s="34">
        <v>0</v>
      </c>
    </row>
    <row r="30" spans="1:8" ht="15" customHeight="1" hidden="1">
      <c r="A30" s="1" t="s">
        <v>33</v>
      </c>
      <c r="B30" s="99"/>
      <c r="C30" s="80"/>
      <c r="D30" s="78"/>
      <c r="E30" s="80"/>
      <c r="F30" s="80"/>
      <c r="G30" s="78"/>
      <c r="H30" s="31">
        <v>0</v>
      </c>
    </row>
    <row r="31" spans="1:8" ht="9.75" customHeight="1" hidden="1">
      <c r="A31" s="11"/>
      <c r="B31" s="11"/>
      <c r="C31" s="80"/>
      <c r="D31" s="78"/>
      <c r="E31" s="80"/>
      <c r="F31" s="80"/>
      <c r="G31" s="78"/>
      <c r="H31" s="31"/>
    </row>
    <row r="32" spans="1:8" ht="15" customHeight="1" hidden="1">
      <c r="A32" s="30" t="s">
        <v>32</v>
      </c>
      <c r="B32" s="55"/>
      <c r="C32" s="80"/>
      <c r="D32" s="85"/>
      <c r="E32" s="81"/>
      <c r="F32" s="80"/>
      <c r="G32" s="85"/>
      <c r="H32" s="31">
        <f>SUM(H34)</f>
        <v>0</v>
      </c>
    </row>
    <row r="33" spans="1:8" ht="9.75" customHeight="1" hidden="1">
      <c r="A33" s="32"/>
      <c r="B33" s="37"/>
      <c r="C33" s="78"/>
      <c r="D33" s="78"/>
      <c r="E33" s="80"/>
      <c r="F33" s="80"/>
      <c r="G33" s="78"/>
      <c r="H33" s="29"/>
    </row>
    <row r="34" spans="1:8" ht="15" customHeight="1" hidden="1">
      <c r="A34" s="35" t="s">
        <v>38</v>
      </c>
      <c r="B34" s="33"/>
      <c r="C34" s="80"/>
      <c r="D34" s="78"/>
      <c r="E34" s="82"/>
      <c r="F34" s="80"/>
      <c r="G34" s="78"/>
      <c r="H34" s="42">
        <v>0</v>
      </c>
    </row>
    <row r="35" spans="3:7" ht="16.5">
      <c r="C35" s="37"/>
      <c r="D35" s="37"/>
      <c r="F35" s="37"/>
      <c r="G35" s="37"/>
    </row>
    <row r="36" spans="3:7" ht="16.5">
      <c r="C36" s="37"/>
      <c r="D36" s="37"/>
      <c r="F36" s="37"/>
      <c r="G36" s="37"/>
    </row>
    <row r="37" spans="1:8" ht="16.5">
      <c r="A37" s="37"/>
      <c r="B37" s="37"/>
      <c r="C37" s="37"/>
      <c r="D37" s="37"/>
      <c r="E37" s="37"/>
      <c r="F37" s="37"/>
      <c r="G37" s="37"/>
      <c r="H37" s="37"/>
    </row>
  </sheetData>
  <printOptions horizontalCentered="1"/>
  <pageMargins left="0.5905511811023623" right="0.7874015748031497" top="0.984251968503937" bottom="0.5905511811023623" header="0.31496062992125984" footer="0.31496062992125984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I37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9" width="3.00390625" style="22" customWidth="1"/>
    <col min="10" max="16384" width="14.875" style="22" customWidth="1"/>
  </cols>
  <sheetData>
    <row r="1" spans="1:9" s="17" customFormat="1" ht="57.75" customHeight="1">
      <c r="A1" s="15" t="s">
        <v>134</v>
      </c>
      <c r="B1" s="15"/>
      <c r="C1" s="15"/>
      <c r="D1" s="16"/>
      <c r="E1" s="16"/>
      <c r="F1" s="16"/>
      <c r="G1" s="16"/>
      <c r="H1" s="16"/>
      <c r="I1" s="46"/>
    </row>
    <row r="2" spans="1:9" s="17" customFormat="1" ht="23.25" customHeight="1">
      <c r="A2" s="7" t="s">
        <v>0</v>
      </c>
      <c r="B2" s="98" t="s">
        <v>71</v>
      </c>
      <c r="C2" s="18" t="s">
        <v>70</v>
      </c>
      <c r="D2" s="19"/>
      <c r="E2" s="103" t="s">
        <v>74</v>
      </c>
      <c r="F2" s="20" t="s">
        <v>26</v>
      </c>
      <c r="G2" s="20"/>
      <c r="H2" s="90" t="s">
        <v>159</v>
      </c>
      <c r="I2" s="244"/>
    </row>
    <row r="3" spans="1:9" ht="18" customHeight="1">
      <c r="A3" s="9" t="s">
        <v>45</v>
      </c>
      <c r="B3" s="101" t="s">
        <v>72</v>
      </c>
      <c r="C3" s="20" t="s">
        <v>2</v>
      </c>
      <c r="D3" s="102" t="s">
        <v>3</v>
      </c>
      <c r="E3" s="104" t="s">
        <v>72</v>
      </c>
      <c r="F3" s="20" t="s">
        <v>2</v>
      </c>
      <c r="G3" s="20" t="s">
        <v>3</v>
      </c>
      <c r="H3" s="21" t="s">
        <v>4</v>
      </c>
      <c r="I3" s="49"/>
    </row>
    <row r="4" spans="1:9" ht="15.75" customHeight="1" hidden="1">
      <c r="A4" s="10" t="s">
        <v>5</v>
      </c>
      <c r="B4" s="10"/>
      <c r="C4" s="24">
        <v>0</v>
      </c>
      <c r="D4" s="25">
        <v>0</v>
      </c>
      <c r="E4" s="25"/>
      <c r="F4" s="25">
        <v>0</v>
      </c>
      <c r="G4" s="25">
        <v>0</v>
      </c>
      <c r="H4" s="24">
        <v>0</v>
      </c>
      <c r="I4" s="37"/>
    </row>
    <row r="5" spans="1:9" ht="15.75" customHeight="1" hidden="1">
      <c r="A5" s="11" t="s">
        <v>6</v>
      </c>
      <c r="B5" s="11"/>
      <c r="C5" s="24">
        <v>0</v>
      </c>
      <c r="D5" s="25">
        <v>0</v>
      </c>
      <c r="E5" s="25"/>
      <c r="F5" s="25">
        <v>0</v>
      </c>
      <c r="G5" s="25">
        <v>0</v>
      </c>
      <c r="H5" s="24">
        <v>0</v>
      </c>
      <c r="I5" s="37"/>
    </row>
    <row r="6" spans="1:9" ht="15.75" customHeight="1" hidden="1">
      <c r="A6" s="11" t="s">
        <v>7</v>
      </c>
      <c r="B6" s="11"/>
      <c r="C6" s="24">
        <v>0</v>
      </c>
      <c r="D6" s="25">
        <v>0</v>
      </c>
      <c r="E6" s="25"/>
      <c r="F6" s="25">
        <v>100</v>
      </c>
      <c r="G6" s="25">
        <v>0</v>
      </c>
      <c r="H6" s="24">
        <v>5600</v>
      </c>
      <c r="I6" s="37"/>
    </row>
    <row r="7" spans="1:9" ht="16.5" customHeight="1" hidden="1">
      <c r="A7" s="11" t="s">
        <v>8</v>
      </c>
      <c r="B7" s="11"/>
      <c r="C7" s="24">
        <v>0</v>
      </c>
      <c r="D7" s="24">
        <v>0</v>
      </c>
      <c r="E7" s="24"/>
      <c r="F7" s="24">
        <v>0</v>
      </c>
      <c r="G7" s="24">
        <v>0</v>
      </c>
      <c r="H7" s="24">
        <v>0</v>
      </c>
      <c r="I7" s="37"/>
    </row>
    <row r="8" spans="1:9" ht="16.5" customHeight="1" hidden="1">
      <c r="A8" s="11" t="s">
        <v>28</v>
      </c>
      <c r="B8" s="11"/>
      <c r="C8" s="24">
        <v>0</v>
      </c>
      <c r="D8" s="24">
        <v>0</v>
      </c>
      <c r="E8" s="24"/>
      <c r="F8" s="24">
        <v>0</v>
      </c>
      <c r="G8" s="24">
        <v>0</v>
      </c>
      <c r="H8" s="24">
        <v>1000</v>
      </c>
      <c r="I8" s="37"/>
    </row>
    <row r="9" spans="1:9" s="75" customFormat="1" ht="16.5" customHeight="1" hidden="1">
      <c r="A9" s="10" t="s">
        <v>30</v>
      </c>
      <c r="B9" s="10"/>
      <c r="C9" s="31">
        <v>0</v>
      </c>
      <c r="D9" s="31">
        <v>0</v>
      </c>
      <c r="E9" s="31"/>
      <c r="F9" s="31">
        <v>0</v>
      </c>
      <c r="G9" s="31">
        <v>0</v>
      </c>
      <c r="H9" s="31">
        <v>0</v>
      </c>
      <c r="I9" s="58"/>
    </row>
    <row r="10" spans="1:9" s="75" customFormat="1" ht="16.5" customHeight="1" hidden="1">
      <c r="A10" s="10" t="s">
        <v>31</v>
      </c>
      <c r="B10" s="41">
        <f aca="true" t="shared" si="0" ref="B10:B19">SUM(C10,D10)</f>
        <v>0</v>
      </c>
      <c r="C10" s="31">
        <v>0</v>
      </c>
      <c r="D10" s="55">
        <v>0</v>
      </c>
      <c r="E10" s="41">
        <f aca="true" t="shared" si="1" ref="E10:E19">SUM(F10,G10)</f>
        <v>400</v>
      </c>
      <c r="F10" s="55">
        <v>400</v>
      </c>
      <c r="G10" s="55">
        <v>0</v>
      </c>
      <c r="H10" s="55">
        <v>9000</v>
      </c>
      <c r="I10" s="58"/>
    </row>
    <row r="11" spans="1:9" s="75" customFormat="1" ht="16.5" customHeight="1" hidden="1">
      <c r="A11" s="10" t="s">
        <v>44</v>
      </c>
      <c r="B11" s="41">
        <f t="shared" si="0"/>
        <v>0</v>
      </c>
      <c r="C11" s="31">
        <v>0</v>
      </c>
      <c r="D11" s="55">
        <v>0</v>
      </c>
      <c r="E11" s="41">
        <f t="shared" si="1"/>
        <v>0</v>
      </c>
      <c r="F11" s="55">
        <v>0</v>
      </c>
      <c r="G11" s="55">
        <v>0</v>
      </c>
      <c r="H11" s="55">
        <v>0</v>
      </c>
      <c r="I11" s="58"/>
    </row>
    <row r="12" spans="1:9" s="75" customFormat="1" ht="16.5" customHeight="1" hidden="1">
      <c r="A12" s="118" t="s">
        <v>79</v>
      </c>
      <c r="B12" s="41">
        <f t="shared" si="0"/>
        <v>0</v>
      </c>
      <c r="C12" s="31">
        <v>0</v>
      </c>
      <c r="D12" s="55">
        <v>0</v>
      </c>
      <c r="E12" s="41">
        <f t="shared" si="1"/>
        <v>0</v>
      </c>
      <c r="F12" s="55">
        <v>0</v>
      </c>
      <c r="G12" s="30">
        <v>0</v>
      </c>
      <c r="H12" s="31">
        <v>0</v>
      </c>
      <c r="I12" s="58"/>
    </row>
    <row r="13" spans="1:9" s="75" customFormat="1" ht="16.5" customHeight="1" hidden="1">
      <c r="A13" s="118" t="s">
        <v>80</v>
      </c>
      <c r="B13" s="41">
        <f t="shared" si="0"/>
        <v>0</v>
      </c>
      <c r="C13" s="31">
        <v>0</v>
      </c>
      <c r="D13" s="55">
        <v>0</v>
      </c>
      <c r="E13" s="41">
        <f t="shared" si="1"/>
        <v>120</v>
      </c>
      <c r="F13" s="55">
        <v>0</v>
      </c>
      <c r="G13" s="30">
        <v>120</v>
      </c>
      <c r="H13" s="31">
        <v>1996</v>
      </c>
      <c r="I13" s="58"/>
    </row>
    <row r="14" spans="1:9" s="75" customFormat="1" ht="16.5" customHeight="1" hidden="1">
      <c r="A14" s="118" t="s">
        <v>81</v>
      </c>
      <c r="B14" s="41">
        <f t="shared" si="0"/>
        <v>0</v>
      </c>
      <c r="C14" s="31">
        <v>0</v>
      </c>
      <c r="D14" s="55"/>
      <c r="E14" s="41">
        <f t="shared" si="1"/>
        <v>0</v>
      </c>
      <c r="F14" s="55">
        <v>0</v>
      </c>
      <c r="G14" s="30"/>
      <c r="H14" s="31">
        <v>0</v>
      </c>
      <c r="I14" s="58"/>
    </row>
    <row r="15" spans="1:9" s="75" customFormat="1" ht="16.5" customHeight="1" hidden="1">
      <c r="A15" s="118" t="s">
        <v>82</v>
      </c>
      <c r="B15" s="41">
        <f t="shared" si="0"/>
        <v>0</v>
      </c>
      <c r="C15" s="31">
        <v>0</v>
      </c>
      <c r="D15" s="30"/>
      <c r="E15" s="41">
        <f t="shared" si="1"/>
        <v>0</v>
      </c>
      <c r="F15" s="31">
        <v>0</v>
      </c>
      <c r="G15" s="30"/>
      <c r="H15" s="31">
        <v>0</v>
      </c>
      <c r="I15" s="58"/>
    </row>
    <row r="16" spans="1:9" s="75" customFormat="1" ht="16.5" customHeight="1" hidden="1">
      <c r="A16" s="118" t="s">
        <v>83</v>
      </c>
      <c r="B16" s="41">
        <f t="shared" si="0"/>
        <v>0</v>
      </c>
      <c r="C16" s="31">
        <v>0</v>
      </c>
      <c r="D16" s="30"/>
      <c r="E16" s="41">
        <f t="shared" si="1"/>
        <v>0</v>
      </c>
      <c r="F16" s="31">
        <v>0</v>
      </c>
      <c r="G16" s="30"/>
      <c r="H16" s="31">
        <v>557</v>
      </c>
      <c r="I16" s="246" t="s">
        <v>102</v>
      </c>
    </row>
    <row r="17" spans="1:9" s="75" customFormat="1" ht="16.5" customHeight="1" hidden="1">
      <c r="A17" s="118" t="s">
        <v>84</v>
      </c>
      <c r="B17" s="41">
        <f t="shared" si="0"/>
        <v>0</v>
      </c>
      <c r="C17" s="31">
        <v>0</v>
      </c>
      <c r="D17" s="30"/>
      <c r="E17" s="41">
        <f t="shared" si="1"/>
        <v>0</v>
      </c>
      <c r="F17" s="31">
        <v>0</v>
      </c>
      <c r="G17" s="30"/>
      <c r="H17" s="31">
        <v>0</v>
      </c>
      <c r="I17" s="58"/>
    </row>
    <row r="18" spans="1:9" s="75" customFormat="1" ht="16.5" customHeight="1" hidden="1">
      <c r="A18" s="118" t="s">
        <v>89</v>
      </c>
      <c r="B18" s="41">
        <f t="shared" si="0"/>
        <v>0</v>
      </c>
      <c r="C18" s="80">
        <v>0</v>
      </c>
      <c r="D18" s="85"/>
      <c r="E18" s="41">
        <f t="shared" si="1"/>
        <v>0</v>
      </c>
      <c r="F18" s="80">
        <v>0</v>
      </c>
      <c r="G18" s="85"/>
      <c r="H18" s="31">
        <v>0</v>
      </c>
      <c r="I18" s="58"/>
    </row>
    <row r="19" spans="1:9" s="75" customFormat="1" ht="16.5" customHeight="1" hidden="1">
      <c r="A19" s="118" t="s">
        <v>91</v>
      </c>
      <c r="B19" s="41">
        <f t="shared" si="0"/>
        <v>0</v>
      </c>
      <c r="C19" s="80">
        <v>0</v>
      </c>
      <c r="D19" s="85"/>
      <c r="E19" s="41">
        <f t="shared" si="1"/>
        <v>0</v>
      </c>
      <c r="F19" s="80">
        <v>0</v>
      </c>
      <c r="G19" s="85"/>
      <c r="H19" s="31">
        <v>0</v>
      </c>
      <c r="I19" s="58"/>
    </row>
    <row r="20" spans="1:9" s="75" customFormat="1" ht="16.5" customHeight="1" hidden="1">
      <c r="A20" s="118" t="s">
        <v>160</v>
      </c>
      <c r="B20" s="41">
        <v>0</v>
      </c>
      <c r="C20" s="80">
        <v>0</v>
      </c>
      <c r="D20" s="85"/>
      <c r="E20" s="41">
        <v>0</v>
      </c>
      <c r="F20" s="80">
        <v>0</v>
      </c>
      <c r="G20" s="85"/>
      <c r="H20" s="31">
        <v>0</v>
      </c>
      <c r="I20" s="58"/>
    </row>
    <row r="21" spans="1:9" s="75" customFormat="1" ht="16.5" customHeight="1">
      <c r="A21" s="118" t="s">
        <v>103</v>
      </c>
      <c r="B21" s="41">
        <v>0</v>
      </c>
      <c r="C21" s="80">
        <v>0</v>
      </c>
      <c r="D21" s="85"/>
      <c r="E21" s="41">
        <v>0</v>
      </c>
      <c r="F21" s="80">
        <v>0</v>
      </c>
      <c r="G21" s="85"/>
      <c r="H21" s="31">
        <v>0</v>
      </c>
      <c r="I21" s="58"/>
    </row>
    <row r="22" spans="1:8" s="75" customFormat="1" ht="16.5" customHeight="1">
      <c r="A22" s="118" t="s">
        <v>111</v>
      </c>
      <c r="B22" s="41">
        <v>0</v>
      </c>
      <c r="C22" s="80">
        <v>0</v>
      </c>
      <c r="D22" s="85"/>
      <c r="E22" s="41">
        <v>0</v>
      </c>
      <c r="F22" s="80">
        <v>0</v>
      </c>
      <c r="G22" s="85"/>
      <c r="H22" s="31">
        <v>0</v>
      </c>
    </row>
    <row r="23" spans="1:9" s="75" customFormat="1" ht="16.5" customHeight="1">
      <c r="A23" s="118" t="s">
        <v>112</v>
      </c>
      <c r="B23" s="41">
        <v>0</v>
      </c>
      <c r="C23" s="80">
        <v>1</v>
      </c>
      <c r="D23" s="85"/>
      <c r="E23" s="41">
        <v>0</v>
      </c>
      <c r="F23" s="80">
        <v>1</v>
      </c>
      <c r="G23" s="85"/>
      <c r="H23" s="31">
        <v>170</v>
      </c>
      <c r="I23" s="272" t="s">
        <v>156</v>
      </c>
    </row>
    <row r="24" spans="1:9" s="75" customFormat="1" ht="16.5" customHeight="1">
      <c r="A24" s="118" t="s">
        <v>136</v>
      </c>
      <c r="B24" s="41">
        <v>600</v>
      </c>
      <c r="C24" s="80">
        <v>0</v>
      </c>
      <c r="D24" s="85"/>
      <c r="E24" s="41">
        <v>0</v>
      </c>
      <c r="F24" s="80">
        <v>0</v>
      </c>
      <c r="G24" s="85"/>
      <c r="H24" s="26">
        <v>35000</v>
      </c>
      <c r="I24" s="258"/>
    </row>
    <row r="25" spans="1:9" s="75" customFormat="1" ht="16.5" customHeight="1">
      <c r="A25" s="118" t="s">
        <v>145</v>
      </c>
      <c r="B25" s="41">
        <v>0</v>
      </c>
      <c r="C25" s="80">
        <v>0</v>
      </c>
      <c r="D25" s="85"/>
      <c r="E25" s="41">
        <v>0</v>
      </c>
      <c r="F25" s="80">
        <v>0</v>
      </c>
      <c r="G25" s="85"/>
      <c r="H25" s="26">
        <v>0</v>
      </c>
      <c r="I25" s="258"/>
    </row>
    <row r="26" spans="1:9" ht="16.5">
      <c r="A26" s="43"/>
      <c r="B26" s="274"/>
      <c r="C26" s="82"/>
      <c r="D26" s="136"/>
      <c r="E26" s="83"/>
      <c r="F26" s="82"/>
      <c r="G26" s="136"/>
      <c r="H26" s="52"/>
      <c r="I26" s="37"/>
    </row>
    <row r="27" spans="1:8" ht="16.5" hidden="1">
      <c r="A27" s="118"/>
      <c r="B27" s="119"/>
      <c r="C27" s="80"/>
      <c r="D27" s="85"/>
      <c r="E27" s="81"/>
      <c r="F27" s="80"/>
      <c r="G27" s="85"/>
      <c r="H27" s="31"/>
    </row>
    <row r="28" spans="1:8" ht="16.5" hidden="1">
      <c r="A28" s="148"/>
      <c r="B28" s="11"/>
      <c r="C28" s="78"/>
      <c r="D28" s="78"/>
      <c r="E28" s="78"/>
      <c r="F28" s="78"/>
      <c r="G28" s="78"/>
      <c r="H28" s="55"/>
    </row>
    <row r="29" spans="1:8" ht="16.5" hidden="1">
      <c r="A29" s="30" t="s">
        <v>36</v>
      </c>
      <c r="B29" s="41">
        <f>SUM(C29,D29)</f>
        <v>0</v>
      </c>
      <c r="C29" s="80">
        <f>SUM(C31)</f>
        <v>0</v>
      </c>
      <c r="D29" s="85"/>
      <c r="E29" s="41">
        <f>SUM(F29,G29)</f>
        <v>0</v>
      </c>
      <c r="F29" s="80">
        <f>SUM(F31)</f>
        <v>0</v>
      </c>
      <c r="G29" s="85"/>
      <c r="H29" s="31">
        <f>SUM(H31)</f>
        <v>0</v>
      </c>
    </row>
    <row r="30" spans="1:8" ht="16.5" hidden="1">
      <c r="A30" s="32"/>
      <c r="B30" s="107"/>
      <c r="C30" s="80"/>
      <c r="D30" s="85"/>
      <c r="E30" s="81"/>
      <c r="F30" s="80"/>
      <c r="G30" s="85"/>
      <c r="H30" s="29"/>
    </row>
    <row r="31" spans="1:8" ht="16.5" hidden="1">
      <c r="A31" s="2"/>
      <c r="B31" s="41">
        <f>SUM(C31,D31)</f>
        <v>0</v>
      </c>
      <c r="C31" s="141">
        <v>0</v>
      </c>
      <c r="D31" s="142"/>
      <c r="E31" s="41">
        <f>SUM(F31,G31)</f>
        <v>0</v>
      </c>
      <c r="F31" s="141">
        <v>0</v>
      </c>
      <c r="G31" s="142"/>
      <c r="H31" s="50">
        <v>0</v>
      </c>
    </row>
    <row r="32" spans="1:8" ht="16.5" hidden="1">
      <c r="A32" s="35"/>
      <c r="B32" s="105">
        <f>SUM(C32,D32)</f>
        <v>0</v>
      </c>
      <c r="C32" s="82">
        <v>0</v>
      </c>
      <c r="D32" s="136"/>
      <c r="E32" s="105">
        <f>SUM(F32,G32)</f>
        <v>0</v>
      </c>
      <c r="F32" s="82">
        <v>0</v>
      </c>
      <c r="G32" s="136"/>
      <c r="H32" s="42">
        <v>0</v>
      </c>
    </row>
    <row r="33" ht="16.5">
      <c r="A33" s="22" t="s">
        <v>148</v>
      </c>
    </row>
    <row r="34" spans="2:8" ht="16.5">
      <c r="B34" s="37"/>
      <c r="C34" s="37"/>
      <c r="D34" s="37"/>
      <c r="E34" s="37"/>
      <c r="F34" s="37"/>
      <c r="G34" s="37"/>
      <c r="H34" s="37"/>
    </row>
    <row r="35" spans="1:8" ht="16.5">
      <c r="A35" s="37"/>
      <c r="B35" s="37"/>
      <c r="C35" s="37"/>
      <c r="D35" s="37"/>
      <c r="E35" s="37"/>
      <c r="F35" s="37"/>
      <c r="G35" s="37"/>
      <c r="H35" s="37"/>
    </row>
    <row r="36" spans="1:8" ht="16.5">
      <c r="A36" s="37"/>
      <c r="B36" s="37"/>
      <c r="C36" s="37"/>
      <c r="D36" s="37"/>
      <c r="E36" s="37"/>
      <c r="F36" s="37"/>
      <c r="G36" s="37"/>
      <c r="H36" s="37"/>
    </row>
    <row r="37" spans="1:8" ht="16.5">
      <c r="A37" s="37"/>
      <c r="B37" s="37"/>
      <c r="C37" s="37"/>
      <c r="D37" s="37"/>
      <c r="E37" s="37"/>
      <c r="F37" s="37"/>
      <c r="G37" s="37"/>
      <c r="H37" s="37"/>
    </row>
  </sheetData>
  <printOptions horizontalCentered="1"/>
  <pageMargins left="0.5905511811023623" right="0.7874015748031497" top="0.984251968503937" bottom="0.7874015748031497" header="0.3937007874015748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65"/>
  <sheetViews>
    <sheetView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9" width="3.00390625" style="22" customWidth="1"/>
    <col min="10" max="16384" width="14.875" style="22" customWidth="1"/>
  </cols>
  <sheetData>
    <row r="1" spans="1:8" s="17" customFormat="1" ht="57.75" customHeight="1">
      <c r="A1" s="15" t="s">
        <v>133</v>
      </c>
      <c r="B1" s="15"/>
      <c r="C1" s="16"/>
      <c r="D1" s="16"/>
      <c r="E1" s="16"/>
      <c r="F1" s="16"/>
      <c r="G1" s="16"/>
      <c r="H1" s="16"/>
    </row>
    <row r="2" spans="1:9" s="17" customFormat="1" ht="23.25" customHeight="1">
      <c r="A2" s="7" t="s">
        <v>0</v>
      </c>
      <c r="B2" s="98" t="s">
        <v>71</v>
      </c>
      <c r="C2" s="18" t="s">
        <v>70</v>
      </c>
      <c r="D2" s="19"/>
      <c r="E2" s="103" t="s">
        <v>74</v>
      </c>
      <c r="F2" s="20" t="s">
        <v>73</v>
      </c>
      <c r="G2" s="20"/>
      <c r="H2" s="90" t="s">
        <v>159</v>
      </c>
      <c r="I2" s="244"/>
    </row>
    <row r="3" spans="1:9" ht="18" customHeight="1">
      <c r="A3" s="9" t="s">
        <v>45</v>
      </c>
      <c r="B3" s="101" t="s">
        <v>72</v>
      </c>
      <c r="C3" s="20" t="s">
        <v>2</v>
      </c>
      <c r="D3" s="102" t="s">
        <v>3</v>
      </c>
      <c r="E3" s="104" t="s">
        <v>72</v>
      </c>
      <c r="F3" s="20" t="s">
        <v>2</v>
      </c>
      <c r="G3" s="20" t="s">
        <v>3</v>
      </c>
      <c r="H3" s="21" t="s">
        <v>4</v>
      </c>
      <c r="I3" s="49"/>
    </row>
    <row r="4" spans="1:8" ht="15" customHeight="1" hidden="1">
      <c r="A4" s="10" t="s">
        <v>5</v>
      </c>
      <c r="B4" s="10"/>
      <c r="C4" s="24" t="s">
        <v>27</v>
      </c>
      <c r="D4" s="25" t="s">
        <v>27</v>
      </c>
      <c r="E4" s="25"/>
      <c r="F4" s="25">
        <v>546</v>
      </c>
      <c r="G4" s="25" t="s">
        <v>27</v>
      </c>
      <c r="H4" s="38">
        <v>17005</v>
      </c>
    </row>
    <row r="5" spans="1:8" ht="15" customHeight="1" hidden="1">
      <c r="A5" s="11" t="s">
        <v>6</v>
      </c>
      <c r="B5" s="11"/>
      <c r="C5" s="24" t="s">
        <v>27</v>
      </c>
      <c r="D5" s="25" t="s">
        <v>27</v>
      </c>
      <c r="E5" s="25"/>
      <c r="F5" s="25">
        <v>100</v>
      </c>
      <c r="G5" s="25" t="s">
        <v>27</v>
      </c>
      <c r="H5" s="38">
        <v>15000</v>
      </c>
    </row>
    <row r="6" spans="1:8" ht="15" customHeight="1" hidden="1">
      <c r="A6" s="11" t="s">
        <v>7</v>
      </c>
      <c r="B6" s="11"/>
      <c r="C6" s="24">
        <v>0</v>
      </c>
      <c r="D6" s="25">
        <v>0</v>
      </c>
      <c r="E6" s="25"/>
      <c r="F6" s="25">
        <v>20</v>
      </c>
      <c r="G6" s="25">
        <v>1316</v>
      </c>
      <c r="H6" s="38">
        <v>21721</v>
      </c>
    </row>
    <row r="7" spans="1:8" ht="15" customHeight="1" hidden="1">
      <c r="A7" s="11" t="s">
        <v>8</v>
      </c>
      <c r="B7" s="11"/>
      <c r="C7" s="24">
        <v>0</v>
      </c>
      <c r="D7" s="25">
        <v>0</v>
      </c>
      <c r="E7" s="25"/>
      <c r="F7" s="25">
        <v>0</v>
      </c>
      <c r="G7" s="25">
        <v>0</v>
      </c>
      <c r="H7" s="24">
        <v>0</v>
      </c>
    </row>
    <row r="8" spans="1:8" ht="15" customHeight="1" hidden="1">
      <c r="A8" s="11" t="s">
        <v>28</v>
      </c>
      <c r="B8" s="11"/>
      <c r="C8" s="26">
        <v>0</v>
      </c>
      <c r="D8" s="26">
        <v>740</v>
      </c>
      <c r="E8" s="26"/>
      <c r="F8" s="26">
        <v>1010</v>
      </c>
      <c r="G8" s="26">
        <v>2955</v>
      </c>
      <c r="H8" s="26">
        <v>218589</v>
      </c>
    </row>
    <row r="9" spans="1:8" s="37" customFormat="1" ht="15" customHeight="1" hidden="1">
      <c r="A9" s="11" t="s">
        <v>30</v>
      </c>
      <c r="B9" s="11"/>
      <c r="C9" s="26">
        <v>0</v>
      </c>
      <c r="D9" s="26">
        <v>0</v>
      </c>
      <c r="E9" s="26"/>
      <c r="F9" s="26">
        <v>60</v>
      </c>
      <c r="G9" s="26">
        <v>180</v>
      </c>
      <c r="H9" s="26">
        <v>12300</v>
      </c>
    </row>
    <row r="10" spans="1:8" s="37" customFormat="1" ht="15" customHeight="1" hidden="1">
      <c r="A10" s="11" t="s">
        <v>31</v>
      </c>
      <c r="B10" s="41">
        <f aca="true" t="shared" si="0" ref="B10:B17">SUM(C10,D10)</f>
        <v>670</v>
      </c>
      <c r="C10" s="41">
        <v>170</v>
      </c>
      <c r="D10" s="41">
        <v>500</v>
      </c>
      <c r="E10" s="41">
        <f aca="true" t="shared" si="1" ref="E10:E18">SUM(F10,G10)</f>
        <v>11643</v>
      </c>
      <c r="F10" s="38">
        <v>4226</v>
      </c>
      <c r="G10" s="38">
        <v>7417</v>
      </c>
      <c r="H10" s="38">
        <v>317150</v>
      </c>
    </row>
    <row r="11" spans="1:8" s="37" customFormat="1" ht="15" customHeight="1" hidden="1">
      <c r="A11" s="11" t="s">
        <v>44</v>
      </c>
      <c r="B11" s="41">
        <f t="shared" si="0"/>
        <v>0</v>
      </c>
      <c r="C11" s="41">
        <v>0</v>
      </c>
      <c r="D11" s="41">
        <v>0</v>
      </c>
      <c r="E11" s="41">
        <f t="shared" si="1"/>
        <v>0</v>
      </c>
      <c r="F11" s="38">
        <v>0</v>
      </c>
      <c r="G11" s="38">
        <v>0</v>
      </c>
      <c r="H11" s="38">
        <v>0</v>
      </c>
    </row>
    <row r="12" spans="1:8" s="37" customFormat="1" ht="14.25" customHeight="1" hidden="1">
      <c r="A12" s="57" t="s">
        <v>79</v>
      </c>
      <c r="B12" s="41">
        <f t="shared" si="0"/>
        <v>750</v>
      </c>
      <c r="C12" s="41">
        <v>750</v>
      </c>
      <c r="D12" s="41">
        <v>0</v>
      </c>
      <c r="E12" s="41">
        <f t="shared" si="1"/>
        <v>15685</v>
      </c>
      <c r="F12" s="41">
        <v>14495</v>
      </c>
      <c r="G12" s="41">
        <v>1190</v>
      </c>
      <c r="H12" s="26">
        <v>248937</v>
      </c>
    </row>
    <row r="13" spans="1:8" s="37" customFormat="1" ht="14.25" customHeight="1" hidden="1">
      <c r="A13" s="57" t="s">
        <v>80</v>
      </c>
      <c r="B13" s="41">
        <f t="shared" si="0"/>
        <v>30</v>
      </c>
      <c r="C13" s="41">
        <v>30</v>
      </c>
      <c r="D13" s="41">
        <v>0</v>
      </c>
      <c r="E13" s="41">
        <f t="shared" si="1"/>
        <v>16074</v>
      </c>
      <c r="F13" s="41">
        <v>7870</v>
      </c>
      <c r="G13" s="41">
        <v>8204</v>
      </c>
      <c r="H13" s="26">
        <v>196218</v>
      </c>
    </row>
    <row r="14" spans="1:8" s="37" customFormat="1" ht="14.25" customHeight="1" hidden="1">
      <c r="A14" s="57" t="s">
        <v>81</v>
      </c>
      <c r="B14" s="41">
        <f t="shared" si="0"/>
        <v>0</v>
      </c>
      <c r="C14" s="292">
        <v>0</v>
      </c>
      <c r="D14" s="293"/>
      <c r="E14" s="41">
        <f t="shared" si="1"/>
        <v>0</v>
      </c>
      <c r="F14" s="294">
        <v>0</v>
      </c>
      <c r="G14" s="295"/>
      <c r="H14" s="26">
        <v>0</v>
      </c>
    </row>
    <row r="15" spans="1:8" s="58" customFormat="1" ht="13.5" customHeight="1" hidden="1">
      <c r="A15" s="57" t="s">
        <v>82</v>
      </c>
      <c r="B15" s="41">
        <f t="shared" si="0"/>
        <v>0</v>
      </c>
      <c r="C15" s="292">
        <v>0</v>
      </c>
      <c r="D15" s="293"/>
      <c r="E15" s="41">
        <f t="shared" si="1"/>
        <v>0</v>
      </c>
      <c r="F15" s="292">
        <v>0</v>
      </c>
      <c r="G15" s="293"/>
      <c r="H15" s="26">
        <v>0</v>
      </c>
    </row>
    <row r="16" spans="1:8" s="58" customFormat="1" ht="13.5" customHeight="1" hidden="1">
      <c r="A16" s="57" t="s">
        <v>83</v>
      </c>
      <c r="B16" s="41">
        <f t="shared" si="0"/>
        <v>1305</v>
      </c>
      <c r="C16" s="288">
        <v>1305</v>
      </c>
      <c r="D16" s="296"/>
      <c r="E16" s="41">
        <f t="shared" si="1"/>
        <v>2966</v>
      </c>
      <c r="F16" s="288">
        <v>2966</v>
      </c>
      <c r="G16" s="296"/>
      <c r="H16" s="26">
        <v>113234</v>
      </c>
    </row>
    <row r="17" spans="1:8" s="58" customFormat="1" ht="13.5" customHeight="1" hidden="1">
      <c r="A17" s="57" t="s">
        <v>84</v>
      </c>
      <c r="B17" s="41">
        <f t="shared" si="0"/>
        <v>0</v>
      </c>
      <c r="C17" s="31">
        <v>0</v>
      </c>
      <c r="D17" s="231"/>
      <c r="E17" s="41">
        <f t="shared" si="1"/>
        <v>256</v>
      </c>
      <c r="F17" s="288">
        <v>256</v>
      </c>
      <c r="G17" s="289"/>
      <c r="H17" s="26">
        <v>7900</v>
      </c>
    </row>
    <row r="18" spans="1:8" s="58" customFormat="1" ht="13.5" customHeight="1" hidden="1">
      <c r="A18" s="57" t="s">
        <v>89</v>
      </c>
      <c r="B18" s="41">
        <f>SUM(C18,D18)</f>
        <v>0</v>
      </c>
      <c r="C18" s="112">
        <v>0</v>
      </c>
      <c r="D18" s="85"/>
      <c r="E18" s="41">
        <f t="shared" si="1"/>
        <v>0</v>
      </c>
      <c r="F18" s="290">
        <v>0</v>
      </c>
      <c r="G18" s="291"/>
      <c r="H18" s="26">
        <v>0</v>
      </c>
    </row>
    <row r="19" spans="1:8" s="58" customFormat="1" ht="13.5" customHeight="1" hidden="1">
      <c r="A19" s="57" t="s">
        <v>91</v>
      </c>
      <c r="B19" s="41">
        <f>SUM(C19,D19)</f>
        <v>0</v>
      </c>
      <c r="C19" s="112">
        <v>0</v>
      </c>
      <c r="D19" s="85"/>
      <c r="E19" s="41">
        <f>SUM(F19,G19)</f>
        <v>230</v>
      </c>
      <c r="F19" s="290">
        <v>230</v>
      </c>
      <c r="G19" s="291"/>
      <c r="H19" s="26">
        <v>2000</v>
      </c>
    </row>
    <row r="20" spans="1:8" s="58" customFormat="1" ht="13.5" customHeight="1" hidden="1">
      <c r="A20" s="57" t="s">
        <v>160</v>
      </c>
      <c r="B20" s="41">
        <v>0</v>
      </c>
      <c r="C20" s="26"/>
      <c r="D20" s="127"/>
      <c r="E20" s="41">
        <v>100</v>
      </c>
      <c r="F20" s="26"/>
      <c r="G20" s="127"/>
      <c r="H20" s="26">
        <v>17000</v>
      </c>
    </row>
    <row r="21" spans="1:8" s="58" customFormat="1" ht="13.5" customHeight="1">
      <c r="A21" s="57" t="s">
        <v>103</v>
      </c>
      <c r="B21" s="41">
        <v>0</v>
      </c>
      <c r="C21" s="26"/>
      <c r="D21" s="127"/>
      <c r="E21" s="41">
        <v>150</v>
      </c>
      <c r="F21" s="26"/>
      <c r="G21" s="127"/>
      <c r="H21" s="26">
        <v>4000</v>
      </c>
    </row>
    <row r="22" spans="1:8" s="58" customFormat="1" ht="13.5" customHeight="1">
      <c r="A22" s="57" t="s">
        <v>111</v>
      </c>
      <c r="B22" s="41">
        <v>2</v>
      </c>
      <c r="C22" s="26">
        <v>0</v>
      </c>
      <c r="D22" s="127">
        <v>0</v>
      </c>
      <c r="E22" s="41">
        <v>1260</v>
      </c>
      <c r="F22" s="26">
        <v>0</v>
      </c>
      <c r="G22" s="127">
        <v>0</v>
      </c>
      <c r="H22" s="26">
        <v>21905</v>
      </c>
    </row>
    <row r="23" spans="1:8" s="58" customFormat="1" ht="13.5" customHeight="1">
      <c r="A23" s="57" t="s">
        <v>112</v>
      </c>
      <c r="B23" s="41">
        <v>0</v>
      </c>
      <c r="C23" s="26"/>
      <c r="D23" s="127"/>
      <c r="E23" s="41">
        <v>0</v>
      </c>
      <c r="F23" s="26"/>
      <c r="G23" s="127"/>
      <c r="H23" s="26">
        <v>0</v>
      </c>
    </row>
    <row r="24" spans="1:8" s="58" customFormat="1" ht="13.5" customHeight="1">
      <c r="A24" s="57" t="s">
        <v>136</v>
      </c>
      <c r="B24" s="41">
        <v>220</v>
      </c>
      <c r="C24" s="41">
        <v>0</v>
      </c>
      <c r="D24" s="41">
        <v>0</v>
      </c>
      <c r="E24" s="41">
        <v>260</v>
      </c>
      <c r="F24" s="41">
        <v>0</v>
      </c>
      <c r="G24" s="41">
        <v>0</v>
      </c>
      <c r="H24" s="26">
        <v>20450</v>
      </c>
    </row>
    <row r="25" spans="1:8" s="58" customFormat="1" ht="13.5" customHeight="1">
      <c r="A25" s="57" t="s">
        <v>145</v>
      </c>
      <c r="B25" s="41">
        <f>B31+B27</f>
        <v>0</v>
      </c>
      <c r="C25" s="41">
        <f aca="true" t="shared" si="2" ref="C25:H25">C31+C27</f>
        <v>0</v>
      </c>
      <c r="D25" s="41">
        <f t="shared" si="2"/>
        <v>0</v>
      </c>
      <c r="E25" s="41">
        <f t="shared" si="2"/>
        <v>165</v>
      </c>
      <c r="F25" s="41">
        <f t="shared" si="2"/>
        <v>0</v>
      </c>
      <c r="G25" s="41">
        <f t="shared" si="2"/>
        <v>0</v>
      </c>
      <c r="H25" s="26">
        <f t="shared" si="2"/>
        <v>7635</v>
      </c>
    </row>
    <row r="26" spans="1:8" s="58" customFormat="1" ht="6.75" customHeight="1">
      <c r="A26" s="57"/>
      <c r="B26" s="41"/>
      <c r="C26" s="80"/>
      <c r="D26" s="114"/>
      <c r="E26" s="41"/>
      <c r="F26" s="112"/>
      <c r="G26" s="114"/>
      <c r="H26" s="38"/>
    </row>
    <row r="27" spans="1:8" s="37" customFormat="1" ht="13.5" customHeight="1">
      <c r="A27" s="63" t="s">
        <v>47</v>
      </c>
      <c r="B27" s="41">
        <f>B29</f>
        <v>0</v>
      </c>
      <c r="C27" s="41">
        <f>C28</f>
        <v>0</v>
      </c>
      <c r="D27" s="41">
        <f>D28</f>
        <v>0</v>
      </c>
      <c r="E27" s="41">
        <f>E29</f>
        <v>0</v>
      </c>
      <c r="F27" s="41">
        <f>F28</f>
        <v>0</v>
      </c>
      <c r="G27" s="41">
        <f>G28</f>
        <v>0</v>
      </c>
      <c r="H27" s="26">
        <f>H29</f>
        <v>1088</v>
      </c>
    </row>
    <row r="28" spans="1:8" s="37" customFormat="1" ht="6.75" customHeight="1">
      <c r="A28" s="265"/>
      <c r="B28" s="41"/>
      <c r="C28" s="80"/>
      <c r="D28" s="85"/>
      <c r="E28" s="41"/>
      <c r="F28" s="113"/>
      <c r="G28" s="85"/>
      <c r="H28" s="24"/>
    </row>
    <row r="29" spans="1:9" s="58" customFormat="1" ht="13.5" customHeight="1">
      <c r="A29" s="57" t="s">
        <v>146</v>
      </c>
      <c r="B29" s="41">
        <v>0</v>
      </c>
      <c r="C29" s="80"/>
      <c r="D29" s="114"/>
      <c r="E29" s="41">
        <v>0</v>
      </c>
      <c r="F29" s="112"/>
      <c r="G29" s="114"/>
      <c r="H29" s="38">
        <v>1088</v>
      </c>
      <c r="I29" s="273" t="s">
        <v>144</v>
      </c>
    </row>
    <row r="30" spans="1:8" s="37" customFormat="1" ht="6.75" customHeight="1">
      <c r="A30" s="57"/>
      <c r="B30" s="41"/>
      <c r="C30" s="26"/>
      <c r="D30" s="127"/>
      <c r="E30" s="41"/>
      <c r="F30" s="26"/>
      <c r="G30" s="127"/>
      <c r="H30" s="26"/>
    </row>
    <row r="31" spans="1:8" s="58" customFormat="1" ht="13.5" customHeight="1">
      <c r="A31" s="30" t="s">
        <v>48</v>
      </c>
      <c r="B31" s="41">
        <f>B33</f>
        <v>0</v>
      </c>
      <c r="C31" s="41">
        <f aca="true" t="shared" si="3" ref="C31:H31">C33</f>
        <v>0</v>
      </c>
      <c r="D31" s="41">
        <f t="shared" si="3"/>
        <v>0</v>
      </c>
      <c r="E31" s="41">
        <f t="shared" si="3"/>
        <v>165</v>
      </c>
      <c r="F31" s="41">
        <f t="shared" si="3"/>
        <v>0</v>
      </c>
      <c r="G31" s="41">
        <f t="shared" si="3"/>
        <v>0</v>
      </c>
      <c r="H31" s="26">
        <f t="shared" si="3"/>
        <v>6547</v>
      </c>
    </row>
    <row r="32" spans="1:6" s="37" customFormat="1" ht="6.75" customHeight="1">
      <c r="A32" s="32"/>
      <c r="B32" s="107"/>
      <c r="C32" s="29"/>
      <c r="E32" s="32"/>
      <c r="F32" s="29"/>
    </row>
    <row r="33" spans="1:9" s="58" customFormat="1" ht="13.5" customHeight="1">
      <c r="A33" s="61" t="s">
        <v>92</v>
      </c>
      <c r="B33" s="105">
        <v>0</v>
      </c>
      <c r="C33" s="82"/>
      <c r="D33" s="162"/>
      <c r="E33" s="105">
        <v>165</v>
      </c>
      <c r="F33" s="264"/>
      <c r="G33" s="162"/>
      <c r="H33" s="44">
        <v>6547</v>
      </c>
      <c r="I33" s="77"/>
    </row>
    <row r="34" ht="16.5">
      <c r="A34" s="73" t="s">
        <v>162</v>
      </c>
    </row>
    <row r="35" s="37" customFormat="1" ht="16.5"/>
    <row r="36" spans="1:8" s="46" customFormat="1" ht="29.25" customHeight="1">
      <c r="A36" s="228"/>
      <c r="B36" s="228"/>
      <c r="C36" s="53"/>
      <c r="D36" s="53"/>
      <c r="E36" s="53"/>
      <c r="F36" s="53"/>
      <c r="G36" s="53"/>
      <c r="H36" s="53"/>
    </row>
    <row r="37" spans="1:8" s="46" customFormat="1" ht="23.25" customHeight="1">
      <c r="A37" s="229"/>
      <c r="B37" s="229"/>
      <c r="C37" s="53"/>
      <c r="D37" s="53"/>
      <c r="E37" s="53"/>
      <c r="F37" s="53"/>
      <c r="G37" s="53"/>
      <c r="H37" s="23"/>
    </row>
    <row r="38" spans="1:8" s="37" customFormat="1" ht="18" customHeight="1">
      <c r="A38" s="229"/>
      <c r="B38" s="230"/>
      <c r="C38" s="53"/>
      <c r="D38" s="40"/>
      <c r="E38" s="230"/>
      <c r="F38" s="53"/>
      <c r="G38" s="53"/>
      <c r="H38" s="55"/>
    </row>
    <row r="39" spans="1:8" s="37" customFormat="1" ht="16.5" customHeight="1" hidden="1">
      <c r="A39" s="10"/>
      <c r="B39" s="10"/>
      <c r="C39" s="38"/>
      <c r="D39" s="38"/>
      <c r="E39" s="38"/>
      <c r="F39" s="38"/>
      <c r="G39" s="38"/>
      <c r="H39" s="38"/>
    </row>
    <row r="40" spans="1:8" s="37" customFormat="1" ht="16.5" customHeight="1" hidden="1">
      <c r="A40" s="11"/>
      <c r="B40" s="11"/>
      <c r="C40" s="38"/>
      <c r="D40" s="38"/>
      <c r="E40" s="38"/>
      <c r="F40" s="38"/>
      <c r="G40" s="38"/>
      <c r="H40" s="38"/>
    </row>
    <row r="41" spans="1:8" s="37" customFormat="1" ht="16.5" customHeight="1" hidden="1">
      <c r="A41" s="11"/>
      <c r="B41" s="11"/>
      <c r="C41" s="38"/>
      <c r="D41" s="38"/>
      <c r="E41" s="38"/>
      <c r="F41" s="38"/>
      <c r="G41" s="38"/>
      <c r="H41" s="38"/>
    </row>
    <row r="42" spans="1:8" s="37" customFormat="1" ht="15" customHeight="1" hidden="1">
      <c r="A42" s="11"/>
      <c r="B42" s="11"/>
      <c r="C42" s="38"/>
      <c r="D42" s="38"/>
      <c r="E42" s="38"/>
      <c r="F42" s="38"/>
      <c r="G42" s="38"/>
      <c r="H42" s="38"/>
    </row>
    <row r="43" spans="1:8" s="37" customFormat="1" ht="15" customHeight="1" hidden="1">
      <c r="A43" s="11"/>
      <c r="B43" s="11"/>
      <c r="C43" s="38"/>
      <c r="D43" s="38"/>
      <c r="E43" s="38"/>
      <c r="F43" s="38"/>
      <c r="G43" s="38"/>
      <c r="H43" s="38"/>
    </row>
    <row r="44" spans="1:8" s="37" customFormat="1" ht="15" customHeight="1" hidden="1">
      <c r="A44" s="11"/>
      <c r="B44" s="11"/>
      <c r="C44" s="38"/>
      <c r="D44" s="38"/>
      <c r="E44" s="38"/>
      <c r="F44" s="38"/>
      <c r="G44" s="38"/>
      <c r="H44" s="38"/>
    </row>
    <row r="45" spans="1:8" s="37" customFormat="1" ht="15" customHeight="1" hidden="1">
      <c r="A45" s="11"/>
      <c r="B45" s="38"/>
      <c r="C45" s="38"/>
      <c r="D45" s="38"/>
      <c r="E45" s="38"/>
      <c r="F45" s="38"/>
      <c r="G45" s="38"/>
      <c r="H45" s="38"/>
    </row>
    <row r="46" spans="1:8" s="37" customFormat="1" ht="15" customHeight="1" hidden="1">
      <c r="A46" s="11"/>
      <c r="B46" s="38"/>
      <c r="C46" s="38"/>
      <c r="D46" s="38"/>
      <c r="E46" s="38"/>
      <c r="F46" s="38"/>
      <c r="G46" s="38"/>
      <c r="H46" s="38"/>
    </row>
    <row r="47" spans="1:8" s="37" customFormat="1" ht="15" customHeight="1" hidden="1">
      <c r="A47" s="11"/>
      <c r="B47" s="38"/>
      <c r="C47" s="38"/>
      <c r="D47" s="38"/>
      <c r="E47" s="38"/>
      <c r="F47" s="38"/>
      <c r="G47" s="38"/>
      <c r="H47" s="38"/>
    </row>
    <row r="48" spans="1:8" s="37" customFormat="1" ht="15" customHeight="1" hidden="1">
      <c r="A48" s="11"/>
      <c r="B48" s="38"/>
      <c r="C48" s="38"/>
      <c r="D48" s="38"/>
      <c r="E48" s="38"/>
      <c r="F48" s="38"/>
      <c r="G48" s="38"/>
      <c r="H48" s="38"/>
    </row>
    <row r="49" spans="1:8" s="37" customFormat="1" ht="15" customHeight="1" hidden="1">
      <c r="A49" s="11"/>
      <c r="B49" s="38"/>
      <c r="C49" s="286"/>
      <c r="D49" s="287"/>
      <c r="E49" s="38"/>
      <c r="F49" s="286"/>
      <c r="G49" s="287"/>
      <c r="H49" s="38"/>
    </row>
    <row r="50" spans="1:8" s="58" customFormat="1" ht="13.5" customHeight="1" hidden="1">
      <c r="A50" s="10"/>
      <c r="B50" s="38"/>
      <c r="C50" s="284"/>
      <c r="D50" s="285"/>
      <c r="E50" s="38"/>
      <c r="F50" s="284"/>
      <c r="G50" s="285"/>
      <c r="H50" s="38"/>
    </row>
    <row r="51" spans="1:8" s="58" customFormat="1" ht="13.5" customHeight="1">
      <c r="A51" s="10"/>
      <c r="B51" s="38"/>
      <c r="C51" s="282"/>
      <c r="D51" s="283"/>
      <c r="E51" s="38"/>
      <c r="F51" s="282"/>
      <c r="G51" s="283"/>
      <c r="H51" s="38"/>
    </row>
    <row r="52" spans="1:8" s="58" customFormat="1" ht="13.5" customHeight="1">
      <c r="A52" s="10"/>
      <c r="B52" s="38"/>
      <c r="C52" s="202"/>
      <c r="D52" s="201"/>
      <c r="E52" s="38"/>
      <c r="F52" s="202"/>
      <c r="G52" s="201"/>
      <c r="H52" s="38"/>
    </row>
    <row r="53" spans="1:8" s="58" customFormat="1" ht="13.5" customHeight="1">
      <c r="A53" s="10"/>
      <c r="B53" s="38"/>
      <c r="C53" s="284"/>
      <c r="D53" s="285"/>
      <c r="E53" s="38"/>
      <c r="F53" s="284"/>
      <c r="G53" s="285"/>
      <c r="H53" s="38"/>
    </row>
    <row r="54" spans="1:8" s="58" customFormat="1" ht="13.5" customHeight="1">
      <c r="A54" s="10"/>
      <c r="B54" s="38"/>
      <c r="C54" s="280"/>
      <c r="D54" s="281"/>
      <c r="E54" s="38"/>
      <c r="F54" s="114"/>
      <c r="G54" s="114"/>
      <c r="H54" s="38"/>
    </row>
    <row r="55" spans="1:8" s="58" customFormat="1" ht="13.5" customHeight="1">
      <c r="A55" s="10"/>
      <c r="B55" s="38"/>
      <c r="C55" s="38"/>
      <c r="D55" s="38"/>
      <c r="E55" s="38"/>
      <c r="F55" s="38"/>
      <c r="G55" s="38"/>
      <c r="H55" s="38"/>
    </row>
    <row r="56" spans="1:8" s="58" customFormat="1" ht="3.75" customHeight="1">
      <c r="A56" s="10"/>
      <c r="B56" s="38"/>
      <c r="C56" s="114"/>
      <c r="D56" s="114"/>
      <c r="E56" s="38"/>
      <c r="F56" s="114"/>
      <c r="G56" s="114"/>
      <c r="H56" s="38"/>
    </row>
    <row r="57" spans="1:8" s="58" customFormat="1" ht="13.5" customHeight="1">
      <c r="A57" s="55"/>
      <c r="B57" s="38"/>
      <c r="C57" s="38"/>
      <c r="D57" s="38"/>
      <c r="E57" s="38"/>
      <c r="F57" s="38"/>
      <c r="G57" s="38"/>
      <c r="H57" s="38"/>
    </row>
    <row r="58" s="58" customFormat="1" ht="3.75" customHeight="1"/>
    <row r="59" spans="1:8" s="58" customFormat="1" ht="13.5" customHeight="1">
      <c r="A59" s="10"/>
      <c r="B59" s="38"/>
      <c r="C59" s="114"/>
      <c r="D59" s="114"/>
      <c r="E59" s="38"/>
      <c r="F59" s="114"/>
      <c r="G59" s="114"/>
      <c r="H59" s="38"/>
    </row>
    <row r="60" s="58" customFormat="1" ht="3.75" customHeight="1">
      <c r="A60" s="10"/>
    </row>
    <row r="61" spans="1:8" s="58" customFormat="1" ht="13.5" customHeight="1">
      <c r="A61" s="10"/>
      <c r="B61" s="38"/>
      <c r="C61" s="38"/>
      <c r="D61" s="38"/>
      <c r="E61" s="38"/>
      <c r="F61" s="38"/>
      <c r="G61" s="38"/>
      <c r="H61" s="38"/>
    </row>
    <row r="62" spans="1:8" s="58" customFormat="1" ht="3.75" customHeight="1">
      <c r="A62" s="10"/>
      <c r="B62" s="38"/>
      <c r="C62" s="38"/>
      <c r="D62" s="38"/>
      <c r="E62" s="38"/>
      <c r="F62" s="38"/>
      <c r="G62" s="38"/>
      <c r="H62" s="38"/>
    </row>
    <row r="63" spans="1:8" s="58" customFormat="1" ht="13.5" customHeight="1" hidden="1">
      <c r="A63" s="10"/>
      <c r="B63" s="38"/>
      <c r="C63" s="114"/>
      <c r="D63" s="114"/>
      <c r="E63" s="38"/>
      <c r="F63" s="114"/>
      <c r="G63" s="114"/>
      <c r="H63" s="38"/>
    </row>
    <row r="64" spans="1:8" s="58" customFormat="1" ht="13.5" customHeight="1">
      <c r="A64" s="10"/>
      <c r="B64" s="38"/>
      <c r="C64" s="114"/>
      <c r="D64" s="114"/>
      <c r="E64" s="38"/>
      <c r="F64" s="114"/>
      <c r="G64" s="114"/>
      <c r="H64" s="38"/>
    </row>
    <row r="65" spans="1:9" s="58" customFormat="1" ht="13.5" customHeight="1">
      <c r="A65" s="10"/>
      <c r="B65" s="38"/>
      <c r="C65" s="114"/>
      <c r="D65" s="114"/>
      <c r="E65" s="38"/>
      <c r="F65" s="114"/>
      <c r="G65" s="114"/>
      <c r="H65" s="38"/>
      <c r="I65" s="194"/>
    </row>
    <row r="66" s="37" customFormat="1" ht="16.5"/>
    <row r="67" s="37" customFormat="1" ht="16.5"/>
  </sheetData>
  <mergeCells count="18">
    <mergeCell ref="F17:G17"/>
    <mergeCell ref="F18:G18"/>
    <mergeCell ref="F19:G19"/>
    <mergeCell ref="C14:D14"/>
    <mergeCell ref="F14:G14"/>
    <mergeCell ref="C15:D15"/>
    <mergeCell ref="F16:G16"/>
    <mergeCell ref="C16:D16"/>
    <mergeCell ref="F15:G15"/>
    <mergeCell ref="C49:D49"/>
    <mergeCell ref="F49:G49"/>
    <mergeCell ref="C50:D50"/>
    <mergeCell ref="F50:G50"/>
    <mergeCell ref="C54:D54"/>
    <mergeCell ref="C51:D51"/>
    <mergeCell ref="F51:G51"/>
    <mergeCell ref="C53:D53"/>
    <mergeCell ref="F53:G53"/>
  </mergeCells>
  <printOptions horizontalCentered="1"/>
  <pageMargins left="0.5905511811023623" right="0.7874015748031497" top="0.3937007874015748" bottom="0.5905511811023623" header="0.31496062992125984" footer="0.31496062992125984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I46"/>
  <sheetViews>
    <sheetView zoomScale="78" zoomScaleNormal="78" workbookViewId="0" topLeftCell="A1">
      <selection activeCell="I42" sqref="I42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16384" width="14.875" style="22" customWidth="1"/>
  </cols>
  <sheetData>
    <row r="1" spans="1:8" s="17" customFormat="1" ht="50.25" customHeight="1">
      <c r="A1" s="15" t="s">
        <v>143</v>
      </c>
      <c r="B1" s="15"/>
      <c r="C1" s="15"/>
      <c r="D1" s="16"/>
      <c r="E1" s="16"/>
      <c r="F1" s="16"/>
      <c r="G1" s="16"/>
      <c r="H1" s="16"/>
    </row>
    <row r="2" spans="1:8" s="17" customFormat="1" ht="23.25" customHeight="1">
      <c r="A2" s="7" t="s">
        <v>0</v>
      </c>
      <c r="B2" s="98" t="s">
        <v>71</v>
      </c>
      <c r="C2" s="18" t="s">
        <v>70</v>
      </c>
      <c r="D2" s="19"/>
      <c r="E2" s="103" t="s">
        <v>74</v>
      </c>
      <c r="F2" s="20" t="s">
        <v>26</v>
      </c>
      <c r="G2" s="20"/>
      <c r="H2" s="90" t="s">
        <v>159</v>
      </c>
    </row>
    <row r="3" spans="1:8" ht="18" customHeight="1">
      <c r="A3" s="9" t="s">
        <v>45</v>
      </c>
      <c r="B3" s="101" t="s">
        <v>72</v>
      </c>
      <c r="C3" s="20" t="s">
        <v>2</v>
      </c>
      <c r="D3" s="102" t="s">
        <v>3</v>
      </c>
      <c r="E3" s="104" t="s">
        <v>72</v>
      </c>
      <c r="F3" s="20" t="s">
        <v>2</v>
      </c>
      <c r="G3" s="20" t="s">
        <v>3</v>
      </c>
      <c r="H3" s="21" t="s">
        <v>4</v>
      </c>
    </row>
    <row r="4" spans="1:8" ht="16.5" customHeight="1" hidden="1">
      <c r="A4" s="10" t="s">
        <v>5</v>
      </c>
      <c r="B4" s="10"/>
      <c r="C4" s="24">
        <v>0</v>
      </c>
      <c r="D4" s="25">
        <v>0</v>
      </c>
      <c r="E4" s="25"/>
      <c r="F4" s="25">
        <v>0</v>
      </c>
      <c r="G4" s="25" t="s">
        <v>27</v>
      </c>
      <c r="H4" s="38">
        <v>0</v>
      </c>
    </row>
    <row r="5" spans="1:8" ht="16.5" hidden="1">
      <c r="A5" s="11" t="s">
        <v>6</v>
      </c>
      <c r="B5" s="11"/>
      <c r="C5" s="24">
        <v>0</v>
      </c>
      <c r="D5" s="25">
        <v>0</v>
      </c>
      <c r="E5" s="25"/>
      <c r="F5" s="25" t="s">
        <v>27</v>
      </c>
      <c r="G5" s="25">
        <v>0</v>
      </c>
      <c r="H5" s="38">
        <v>0</v>
      </c>
    </row>
    <row r="6" spans="1:8" ht="16.5" hidden="1">
      <c r="A6" s="11" t="s">
        <v>7</v>
      </c>
      <c r="B6" s="11"/>
      <c r="C6" s="24">
        <v>0</v>
      </c>
      <c r="D6" s="25">
        <v>0</v>
      </c>
      <c r="E6" s="25"/>
      <c r="F6" s="25">
        <v>0</v>
      </c>
      <c r="G6" s="25">
        <v>0</v>
      </c>
      <c r="H6" s="38">
        <v>0</v>
      </c>
    </row>
    <row r="7" spans="1:8" ht="16.5" customHeight="1" hidden="1">
      <c r="A7" s="11" t="s">
        <v>8</v>
      </c>
      <c r="B7" s="11"/>
      <c r="C7" s="24">
        <v>0</v>
      </c>
      <c r="D7" s="25">
        <v>0</v>
      </c>
      <c r="E7" s="25"/>
      <c r="F7" s="25">
        <v>0</v>
      </c>
      <c r="G7" s="25">
        <v>0</v>
      </c>
      <c r="H7" s="38">
        <v>0</v>
      </c>
    </row>
    <row r="8" spans="1:8" ht="16.5" customHeight="1" hidden="1">
      <c r="A8" s="11" t="s">
        <v>28</v>
      </c>
      <c r="B8" s="11"/>
      <c r="C8" s="24">
        <v>0</v>
      </c>
      <c r="D8" s="25">
        <v>75</v>
      </c>
      <c r="E8" s="25"/>
      <c r="F8" s="25">
        <v>0</v>
      </c>
      <c r="G8" s="25">
        <v>0</v>
      </c>
      <c r="H8" s="38">
        <v>7725</v>
      </c>
    </row>
    <row r="9" spans="1:8" s="75" customFormat="1" ht="16.5" customHeight="1" hidden="1">
      <c r="A9" s="10" t="s">
        <v>30</v>
      </c>
      <c r="B9" s="10"/>
      <c r="C9" s="31">
        <v>0</v>
      </c>
      <c r="D9" s="31">
        <v>0</v>
      </c>
      <c r="E9" s="31"/>
      <c r="F9" s="31">
        <v>0</v>
      </c>
      <c r="G9" s="31">
        <v>0</v>
      </c>
      <c r="H9" s="31">
        <v>210</v>
      </c>
    </row>
    <row r="10" spans="1:8" s="75" customFormat="1" ht="16.5" customHeight="1" hidden="1">
      <c r="A10" s="10" t="s">
        <v>31</v>
      </c>
      <c r="B10" s="41">
        <f aca="true" t="shared" si="0" ref="B10:B19">SUM(C10,D10)</f>
        <v>0</v>
      </c>
      <c r="C10" s="31">
        <v>0</v>
      </c>
      <c r="D10" s="55">
        <v>0</v>
      </c>
      <c r="E10" s="41">
        <f aca="true" t="shared" si="1" ref="E10:E19">SUM(F10,G10)</f>
        <v>0</v>
      </c>
      <c r="F10" s="55">
        <v>0</v>
      </c>
      <c r="G10" s="55">
        <v>0</v>
      </c>
      <c r="H10" s="55">
        <v>0</v>
      </c>
    </row>
    <row r="11" spans="1:8" s="75" customFormat="1" ht="16.5" customHeight="1" hidden="1">
      <c r="A11" s="10" t="s">
        <v>44</v>
      </c>
      <c r="B11" s="41">
        <f t="shared" si="0"/>
        <v>150</v>
      </c>
      <c r="C11" s="31">
        <v>0</v>
      </c>
      <c r="D11" s="55">
        <v>150</v>
      </c>
      <c r="E11" s="41">
        <f t="shared" si="1"/>
        <v>0</v>
      </c>
      <c r="F11" s="55">
        <v>0</v>
      </c>
      <c r="G11" s="55">
        <v>0</v>
      </c>
      <c r="H11" s="55">
        <v>4680</v>
      </c>
    </row>
    <row r="12" spans="1:8" s="75" customFormat="1" ht="16.5" customHeight="1" hidden="1">
      <c r="A12" s="118" t="s">
        <v>79</v>
      </c>
      <c r="B12" s="41">
        <f t="shared" si="0"/>
        <v>0</v>
      </c>
      <c r="C12" s="31">
        <v>0</v>
      </c>
      <c r="D12" s="55">
        <v>0</v>
      </c>
      <c r="E12" s="41">
        <f t="shared" si="1"/>
        <v>0</v>
      </c>
      <c r="F12" s="55">
        <v>0</v>
      </c>
      <c r="G12" s="55">
        <v>0</v>
      </c>
      <c r="H12" s="55">
        <v>0</v>
      </c>
    </row>
    <row r="13" spans="1:8" s="75" customFormat="1" ht="16.5" customHeight="1" hidden="1">
      <c r="A13" s="118" t="s">
        <v>80</v>
      </c>
      <c r="B13" s="41">
        <f t="shared" si="0"/>
        <v>200</v>
      </c>
      <c r="C13" s="31">
        <v>0</v>
      </c>
      <c r="D13" s="55">
        <v>200</v>
      </c>
      <c r="E13" s="41">
        <f t="shared" si="1"/>
        <v>570</v>
      </c>
      <c r="F13" s="55">
        <v>350</v>
      </c>
      <c r="G13" s="55">
        <v>220</v>
      </c>
      <c r="H13" s="55">
        <v>12500</v>
      </c>
    </row>
    <row r="14" spans="1:8" s="75" customFormat="1" ht="16.5" customHeight="1" hidden="1">
      <c r="A14" s="118" t="s">
        <v>81</v>
      </c>
      <c r="B14" s="41">
        <f t="shared" si="0"/>
        <v>0</v>
      </c>
      <c r="C14" s="31"/>
      <c r="D14" s="55"/>
      <c r="E14" s="41">
        <f t="shared" si="1"/>
        <v>0</v>
      </c>
      <c r="F14" s="55"/>
      <c r="G14" s="55"/>
      <c r="H14" s="55">
        <v>0</v>
      </c>
    </row>
    <row r="15" spans="1:8" s="75" customFormat="1" ht="16.5" customHeight="1" hidden="1">
      <c r="A15" s="118" t="s">
        <v>82</v>
      </c>
      <c r="B15" s="41">
        <f t="shared" si="0"/>
        <v>0</v>
      </c>
      <c r="C15" s="31"/>
      <c r="D15" s="55"/>
      <c r="E15" s="41">
        <f t="shared" si="1"/>
        <v>0</v>
      </c>
      <c r="F15" s="55"/>
      <c r="G15" s="55"/>
      <c r="H15" s="55">
        <v>0</v>
      </c>
    </row>
    <row r="16" spans="1:8" s="75" customFormat="1" ht="16.5" customHeight="1" hidden="1">
      <c r="A16" s="118" t="s">
        <v>83</v>
      </c>
      <c r="B16" s="41">
        <f t="shared" si="0"/>
        <v>0</v>
      </c>
      <c r="C16" s="31">
        <v>0</v>
      </c>
      <c r="D16" s="55"/>
      <c r="E16" s="41">
        <f t="shared" si="1"/>
        <v>0</v>
      </c>
      <c r="F16" s="55">
        <v>0</v>
      </c>
      <c r="G16" s="55"/>
      <c r="H16" s="55">
        <v>0</v>
      </c>
    </row>
    <row r="17" spans="1:9" s="75" customFormat="1" ht="16.5" customHeight="1" hidden="1">
      <c r="A17" s="118" t="s">
        <v>84</v>
      </c>
      <c r="B17" s="41">
        <f t="shared" si="0"/>
        <v>770</v>
      </c>
      <c r="C17" s="31">
        <v>770</v>
      </c>
      <c r="D17" s="55"/>
      <c r="E17" s="41">
        <f t="shared" si="1"/>
        <v>0</v>
      </c>
      <c r="F17" s="55">
        <v>0</v>
      </c>
      <c r="G17" s="55"/>
      <c r="H17" s="55">
        <v>28700</v>
      </c>
      <c r="I17" s="58"/>
    </row>
    <row r="18" spans="1:9" s="75" customFormat="1" ht="16.5" customHeight="1" hidden="1">
      <c r="A18" s="118" t="s">
        <v>89</v>
      </c>
      <c r="B18" s="41">
        <f t="shared" si="0"/>
        <v>0</v>
      </c>
      <c r="C18" s="113">
        <v>0</v>
      </c>
      <c r="D18" s="117"/>
      <c r="E18" s="41">
        <f t="shared" si="1"/>
        <v>100</v>
      </c>
      <c r="F18" s="117">
        <v>100</v>
      </c>
      <c r="G18" s="117"/>
      <c r="H18" s="39">
        <v>5000</v>
      </c>
      <c r="I18" s="58"/>
    </row>
    <row r="19" spans="1:9" s="75" customFormat="1" ht="16.5" customHeight="1" hidden="1">
      <c r="A19" s="118" t="s">
        <v>91</v>
      </c>
      <c r="B19" s="41">
        <f t="shared" si="0"/>
        <v>0</v>
      </c>
      <c r="C19" s="113">
        <v>0</v>
      </c>
      <c r="D19" s="117"/>
      <c r="E19" s="41">
        <f t="shared" si="1"/>
        <v>50</v>
      </c>
      <c r="F19" s="117">
        <v>50</v>
      </c>
      <c r="G19" s="117"/>
      <c r="H19" s="39">
        <v>3500</v>
      </c>
      <c r="I19" s="58"/>
    </row>
    <row r="20" spans="1:9" s="75" customFormat="1" ht="16.5" customHeight="1" hidden="1">
      <c r="A20" s="118" t="s">
        <v>160</v>
      </c>
      <c r="B20" s="41">
        <v>0</v>
      </c>
      <c r="C20" s="113"/>
      <c r="D20" s="117"/>
      <c r="E20" s="41">
        <v>800</v>
      </c>
      <c r="F20" s="26"/>
      <c r="G20" s="127"/>
      <c r="H20" s="26">
        <v>24000</v>
      </c>
      <c r="I20" s="58"/>
    </row>
    <row r="21" spans="1:9" s="75" customFormat="1" ht="16.5" customHeight="1">
      <c r="A21" s="118" t="s">
        <v>103</v>
      </c>
      <c r="B21" s="41">
        <v>150</v>
      </c>
      <c r="C21" s="113"/>
      <c r="D21" s="117"/>
      <c r="E21" s="41">
        <v>300</v>
      </c>
      <c r="F21" s="26"/>
      <c r="G21" s="127"/>
      <c r="H21" s="26">
        <v>20200</v>
      </c>
      <c r="I21" s="58"/>
    </row>
    <row r="22" spans="1:9" s="75" customFormat="1" ht="16.5" customHeight="1">
      <c r="A22" s="118" t="s">
        <v>111</v>
      </c>
      <c r="B22" s="41">
        <v>650</v>
      </c>
      <c r="C22" s="113">
        <v>0</v>
      </c>
      <c r="D22" s="117">
        <v>0</v>
      </c>
      <c r="E22" s="41">
        <v>0</v>
      </c>
      <c r="F22" s="26">
        <v>0</v>
      </c>
      <c r="G22" s="127">
        <v>0</v>
      </c>
      <c r="H22" s="26">
        <v>8500</v>
      </c>
      <c r="I22" s="58"/>
    </row>
    <row r="23" spans="1:9" s="75" customFormat="1" ht="16.5" customHeight="1">
      <c r="A23" s="118" t="s">
        <v>112</v>
      </c>
      <c r="B23" s="41">
        <v>0</v>
      </c>
      <c r="C23" s="113">
        <v>0</v>
      </c>
      <c r="D23" s="117">
        <v>0</v>
      </c>
      <c r="E23" s="41">
        <v>0</v>
      </c>
      <c r="F23" s="26">
        <v>0</v>
      </c>
      <c r="G23" s="127">
        <v>0</v>
      </c>
      <c r="H23" s="26">
        <v>0</v>
      </c>
      <c r="I23" s="58"/>
    </row>
    <row r="24" spans="1:9" s="75" customFormat="1" ht="16.5" customHeight="1">
      <c r="A24" s="118" t="s">
        <v>136</v>
      </c>
      <c r="B24" s="41">
        <f>B26</f>
        <v>0</v>
      </c>
      <c r="C24" s="41">
        <f aca="true" t="shared" si="2" ref="C24:H24">C26</f>
        <v>0</v>
      </c>
      <c r="D24" s="41">
        <f t="shared" si="2"/>
        <v>0</v>
      </c>
      <c r="E24" s="41">
        <f t="shared" si="2"/>
        <v>0</v>
      </c>
      <c r="F24" s="41">
        <f t="shared" si="2"/>
        <v>0</v>
      </c>
      <c r="G24" s="41">
        <f t="shared" si="2"/>
        <v>0</v>
      </c>
      <c r="H24" s="26">
        <f t="shared" si="2"/>
        <v>0</v>
      </c>
      <c r="I24" s="58"/>
    </row>
    <row r="25" spans="1:9" s="75" customFormat="1" ht="16.5" customHeight="1">
      <c r="A25" s="118" t="s">
        <v>145</v>
      </c>
      <c r="B25" s="41">
        <f>SUM(B31)</f>
        <v>40</v>
      </c>
      <c r="C25" s="41">
        <f aca="true" t="shared" si="3" ref="C25:H25">SUM(C31)</f>
        <v>0</v>
      </c>
      <c r="D25" s="41">
        <f t="shared" si="3"/>
        <v>0</v>
      </c>
      <c r="E25" s="41">
        <f t="shared" si="3"/>
        <v>0</v>
      </c>
      <c r="F25" s="41">
        <f t="shared" si="3"/>
        <v>0</v>
      </c>
      <c r="G25" s="41">
        <f t="shared" si="3"/>
        <v>0</v>
      </c>
      <c r="H25" s="26">
        <f t="shared" si="3"/>
        <v>5200</v>
      </c>
      <c r="I25" s="58"/>
    </row>
    <row r="26" spans="1:9" ht="9" customHeight="1" hidden="1">
      <c r="A26" s="118"/>
      <c r="B26" s="119"/>
      <c r="C26" s="113"/>
      <c r="D26" s="120"/>
      <c r="E26" s="81"/>
      <c r="F26" s="113"/>
      <c r="G26" s="120"/>
      <c r="H26" s="24"/>
      <c r="I26" s="37"/>
    </row>
    <row r="27" spans="1:9" ht="16.5" customHeight="1" hidden="1">
      <c r="A27" s="30" t="s">
        <v>46</v>
      </c>
      <c r="B27" s="41">
        <f>B29</f>
        <v>0</v>
      </c>
      <c r="C27" s="41">
        <f aca="true" t="shared" si="4" ref="C27:H27">C29</f>
        <v>0</v>
      </c>
      <c r="D27" s="41">
        <f t="shared" si="4"/>
        <v>0</v>
      </c>
      <c r="E27" s="41">
        <f t="shared" si="4"/>
        <v>0</v>
      </c>
      <c r="F27" s="41">
        <f t="shared" si="4"/>
        <v>0</v>
      </c>
      <c r="G27" s="41">
        <f t="shared" si="4"/>
        <v>0</v>
      </c>
      <c r="H27" s="26">
        <f t="shared" si="4"/>
        <v>0</v>
      </c>
      <c r="I27" s="37"/>
    </row>
    <row r="28" spans="1:9" ht="9" customHeight="1" hidden="1">
      <c r="A28" s="118"/>
      <c r="B28" s="119"/>
      <c r="C28" s="113"/>
      <c r="D28" s="120"/>
      <c r="E28" s="81"/>
      <c r="F28" s="113"/>
      <c r="G28" s="120"/>
      <c r="H28" s="31"/>
      <c r="I28" s="37"/>
    </row>
    <row r="29" spans="1:9" ht="16.5" hidden="1">
      <c r="A29" s="43" t="s">
        <v>57</v>
      </c>
      <c r="B29" s="105">
        <v>0</v>
      </c>
      <c r="C29" s="116"/>
      <c r="D29" s="125"/>
      <c r="E29" s="105">
        <v>0</v>
      </c>
      <c r="F29" s="116"/>
      <c r="G29" s="125"/>
      <c r="H29" s="34">
        <v>0</v>
      </c>
      <c r="I29" s="37"/>
    </row>
    <row r="30" spans="1:9" ht="16.5">
      <c r="A30" s="118"/>
      <c r="B30" s="41"/>
      <c r="C30" s="113"/>
      <c r="D30" s="120"/>
      <c r="E30" s="41"/>
      <c r="F30" s="113"/>
      <c r="G30" s="120"/>
      <c r="H30" s="31"/>
      <c r="I30" s="37"/>
    </row>
    <row r="31" spans="1:9" ht="14.25" customHeight="1">
      <c r="A31" s="30" t="s">
        <v>46</v>
      </c>
      <c r="B31" s="106">
        <f aca="true" t="shared" si="5" ref="B31:H31">SUM(B33:B34)</f>
        <v>40</v>
      </c>
      <c r="C31" s="106">
        <f t="shared" si="5"/>
        <v>0</v>
      </c>
      <c r="D31" s="106">
        <f t="shared" si="5"/>
        <v>0</v>
      </c>
      <c r="E31" s="106">
        <f t="shared" si="5"/>
        <v>0</v>
      </c>
      <c r="F31" s="106">
        <f t="shared" si="5"/>
        <v>0</v>
      </c>
      <c r="G31" s="106">
        <f t="shared" si="5"/>
        <v>0</v>
      </c>
      <c r="H31" s="31">
        <f t="shared" si="5"/>
        <v>5200</v>
      </c>
      <c r="I31" s="37"/>
    </row>
    <row r="32" spans="1:8" ht="6" customHeight="1">
      <c r="A32" s="62"/>
      <c r="B32" s="108"/>
      <c r="C32" s="113"/>
      <c r="D32" s="120"/>
      <c r="E32" s="81"/>
      <c r="F32" s="113"/>
      <c r="G32" s="117"/>
      <c r="H32" s="47"/>
    </row>
    <row r="33" spans="1:8" ht="13.5" customHeight="1">
      <c r="A33" s="61" t="s">
        <v>50</v>
      </c>
      <c r="B33" s="105">
        <v>40</v>
      </c>
      <c r="C33" s="116"/>
      <c r="D33" s="125"/>
      <c r="E33" s="105">
        <v>0</v>
      </c>
      <c r="F33" s="116"/>
      <c r="G33" s="115"/>
      <c r="H33" s="56">
        <v>5200</v>
      </c>
    </row>
    <row r="34" spans="1:8" s="37" customFormat="1" ht="16.5">
      <c r="A34" s="11"/>
      <c r="B34" s="11"/>
      <c r="C34" s="78"/>
      <c r="D34" s="78"/>
      <c r="E34" s="78"/>
      <c r="F34" s="78"/>
      <c r="G34" s="78"/>
      <c r="H34" s="55"/>
    </row>
    <row r="35" spans="1:8" s="37" customFormat="1" ht="16.5">
      <c r="A35" s="11"/>
      <c r="B35" s="11"/>
      <c r="C35" s="78"/>
      <c r="D35" s="78"/>
      <c r="E35" s="78"/>
      <c r="F35" s="78"/>
      <c r="G35" s="78"/>
      <c r="H35" s="55"/>
    </row>
    <row r="36" spans="1:8" s="37" customFormat="1" ht="16.5">
      <c r="A36" s="55"/>
      <c r="B36" s="55"/>
      <c r="C36" s="78"/>
      <c r="D36" s="78"/>
      <c r="E36" s="78"/>
      <c r="F36" s="78"/>
      <c r="G36" s="78"/>
      <c r="H36" s="55"/>
    </row>
    <row r="37" spans="3:7" s="37" customFormat="1" ht="16.5">
      <c r="C37" s="78"/>
      <c r="D37" s="78"/>
      <c r="E37" s="78"/>
      <c r="F37" s="78"/>
      <c r="G37" s="78"/>
    </row>
    <row r="38" spans="1:7" s="37" customFormat="1" ht="16.5">
      <c r="A38" s="23"/>
      <c r="B38" s="23"/>
      <c r="C38" s="78"/>
      <c r="D38" s="78"/>
      <c r="E38" s="78"/>
      <c r="F38" s="78"/>
      <c r="G38" s="78"/>
    </row>
    <row r="39" spans="1:8" s="37" customFormat="1" ht="16.5">
      <c r="A39" s="23"/>
      <c r="B39" s="23"/>
      <c r="C39" s="242"/>
      <c r="D39" s="242"/>
      <c r="E39" s="242"/>
      <c r="F39" s="242"/>
      <c r="G39" s="242"/>
      <c r="H39" s="243"/>
    </row>
    <row r="40" s="37" customFormat="1" ht="16.5"/>
    <row r="42" spans="1:8" ht="16.5">
      <c r="A42" s="37"/>
      <c r="B42" s="37"/>
      <c r="C42" s="37"/>
      <c r="D42" s="37"/>
      <c r="E42" s="37"/>
      <c r="F42" s="37"/>
      <c r="G42" s="37"/>
      <c r="H42" s="37"/>
    </row>
    <row r="43" spans="1:8" ht="16.5">
      <c r="A43" s="37"/>
      <c r="B43" s="37"/>
      <c r="C43" s="37"/>
      <c r="D43" s="37"/>
      <c r="E43" s="37"/>
      <c r="F43" s="37"/>
      <c r="G43" s="37"/>
      <c r="H43" s="37"/>
    </row>
    <row r="44" spans="1:8" ht="16.5">
      <c r="A44" s="37"/>
      <c r="B44" s="37"/>
      <c r="C44" s="37"/>
      <c r="D44" s="37"/>
      <c r="E44" s="37"/>
      <c r="F44" s="37"/>
      <c r="G44" s="37"/>
      <c r="H44" s="37"/>
    </row>
    <row r="45" spans="1:8" ht="16.5">
      <c r="A45" s="37"/>
      <c r="B45" s="37"/>
      <c r="C45" s="37"/>
      <c r="D45" s="37"/>
      <c r="E45" s="37"/>
      <c r="F45" s="37"/>
      <c r="G45" s="37"/>
      <c r="H45" s="37"/>
    </row>
    <row r="46" spans="1:8" ht="16.5">
      <c r="A46" s="37"/>
      <c r="B46" s="37"/>
      <c r="C46" s="37"/>
      <c r="D46" s="37"/>
      <c r="E46" s="37"/>
      <c r="F46" s="37"/>
      <c r="G46" s="37"/>
      <c r="H46" s="37"/>
    </row>
  </sheetData>
  <printOptions horizontalCentered="1"/>
  <pageMargins left="0.5905511811023623" right="0.7874015748031497" top="4.133858267716536" bottom="0.5905511811023623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"/>
    </sheetView>
  </sheetViews>
  <sheetFormatPr defaultColWidth="9.00390625" defaultRowHeight="15.75"/>
  <cols>
    <col min="1" max="1" width="17.125" style="28" customWidth="1"/>
    <col min="2" max="2" width="30.625" style="28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9" width="3.125" style="22" customWidth="1"/>
    <col min="10" max="16384" width="14.875" style="22" customWidth="1"/>
  </cols>
  <sheetData>
    <row r="1" spans="1:8" s="17" customFormat="1" ht="57.75" customHeight="1">
      <c r="A1" s="15" t="s">
        <v>121</v>
      </c>
      <c r="B1" s="15"/>
      <c r="C1" s="15"/>
      <c r="D1" s="16"/>
      <c r="E1" s="16"/>
      <c r="F1" s="16"/>
      <c r="G1" s="16"/>
      <c r="H1" s="16"/>
    </row>
    <row r="2" spans="1:9" s="17" customFormat="1" ht="23.25" customHeight="1">
      <c r="A2" s="7" t="s">
        <v>0</v>
      </c>
      <c r="B2" s="98" t="s">
        <v>71</v>
      </c>
      <c r="C2" s="18" t="s">
        <v>70</v>
      </c>
      <c r="D2" s="19"/>
      <c r="E2" s="103" t="s">
        <v>74</v>
      </c>
      <c r="F2" s="20" t="s">
        <v>26</v>
      </c>
      <c r="G2" s="20"/>
      <c r="H2" s="90" t="s">
        <v>159</v>
      </c>
      <c r="I2" s="244"/>
    </row>
    <row r="3" spans="1:9" ht="18" customHeight="1">
      <c r="A3" s="9" t="s">
        <v>45</v>
      </c>
      <c r="B3" s="101" t="s">
        <v>72</v>
      </c>
      <c r="C3" s="20" t="s">
        <v>2</v>
      </c>
      <c r="D3" s="102" t="s">
        <v>3</v>
      </c>
      <c r="E3" s="104" t="s">
        <v>72</v>
      </c>
      <c r="F3" s="20" t="s">
        <v>2</v>
      </c>
      <c r="G3" s="20" t="s">
        <v>3</v>
      </c>
      <c r="H3" s="21" t="s">
        <v>99</v>
      </c>
      <c r="I3" s="245"/>
    </row>
    <row r="4" spans="1:8" ht="15.75" customHeight="1" hidden="1">
      <c r="A4" s="23" t="s">
        <v>5</v>
      </c>
      <c r="B4" s="23"/>
      <c r="C4" s="24"/>
      <c r="D4" s="25"/>
      <c r="E4" s="25"/>
      <c r="F4" s="25"/>
      <c r="G4" s="25"/>
      <c r="H4" s="24"/>
    </row>
    <row r="5" spans="1:8" ht="15.75" customHeight="1" hidden="1">
      <c r="A5" s="23" t="s">
        <v>6</v>
      </c>
      <c r="B5" s="23"/>
      <c r="C5" s="24"/>
      <c r="D5" s="25"/>
      <c r="E5" s="25"/>
      <c r="F5" s="25"/>
      <c r="G5" s="25"/>
      <c r="H5" s="24"/>
    </row>
    <row r="6" spans="1:8" ht="15.75" customHeight="1" hidden="1">
      <c r="A6" s="23" t="s">
        <v>7</v>
      </c>
      <c r="B6" s="23"/>
      <c r="C6" s="24"/>
      <c r="D6" s="25"/>
      <c r="E6" s="25"/>
      <c r="F6" s="25"/>
      <c r="G6" s="25"/>
      <c r="H6" s="24"/>
    </row>
    <row r="7" spans="1:8" ht="16.5" customHeight="1" hidden="1">
      <c r="A7" s="23" t="s">
        <v>8</v>
      </c>
      <c r="B7" s="23"/>
      <c r="C7" s="24"/>
      <c r="D7" s="25"/>
      <c r="E7" s="25"/>
      <c r="F7" s="25"/>
      <c r="G7" s="25"/>
      <c r="H7" s="24"/>
    </row>
    <row r="8" spans="1:8" ht="16.5" customHeight="1" hidden="1">
      <c r="A8" s="23" t="s">
        <v>28</v>
      </c>
      <c r="B8" s="23"/>
      <c r="C8" s="24"/>
      <c r="D8" s="25"/>
      <c r="E8" s="25"/>
      <c r="F8" s="25"/>
      <c r="G8" s="25"/>
      <c r="H8" s="24"/>
    </row>
    <row r="9" spans="1:8" ht="16.5" customHeight="1" hidden="1">
      <c r="A9" s="23" t="s">
        <v>30</v>
      </c>
      <c r="B9" s="23"/>
      <c r="C9" s="24"/>
      <c r="D9" s="25"/>
      <c r="E9" s="25"/>
      <c r="F9" s="25"/>
      <c r="G9" s="25"/>
      <c r="H9" s="24"/>
    </row>
    <row r="10" spans="1:8" ht="16.5" customHeight="1" hidden="1">
      <c r="A10" s="23" t="s">
        <v>31</v>
      </c>
      <c r="B10" s="23"/>
      <c r="C10" s="24"/>
      <c r="D10" s="25"/>
      <c r="E10" s="25"/>
      <c r="F10" s="25"/>
      <c r="G10" s="25"/>
      <c r="H10" s="24"/>
    </row>
    <row r="11" spans="1:8" ht="16.5" customHeight="1" hidden="1">
      <c r="A11" s="11" t="s">
        <v>44</v>
      </c>
      <c r="B11" s="11"/>
      <c r="C11" s="26"/>
      <c r="D11" s="26"/>
      <c r="E11" s="26"/>
      <c r="F11" s="26"/>
      <c r="G11" s="26"/>
      <c r="H11" s="26"/>
    </row>
    <row r="12" spans="1:8" s="75" customFormat="1" ht="16.5" customHeight="1" hidden="1">
      <c r="A12" s="118" t="s">
        <v>79</v>
      </c>
      <c r="B12" s="41">
        <f aca="true" t="shared" si="0" ref="B12:B19">SUM(C12,D12)</f>
        <v>96</v>
      </c>
      <c r="C12" s="41">
        <v>0</v>
      </c>
      <c r="D12" s="41">
        <v>96</v>
      </c>
      <c r="E12" s="41">
        <f aca="true" t="shared" si="1" ref="E12:E19">SUM(F12,G12)</f>
        <v>735</v>
      </c>
      <c r="F12" s="38">
        <v>0</v>
      </c>
      <c r="G12" s="127">
        <v>735</v>
      </c>
      <c r="H12" s="26">
        <v>55830</v>
      </c>
    </row>
    <row r="13" spans="1:8" s="75" customFormat="1" ht="16.5" customHeight="1" hidden="1">
      <c r="A13" s="118" t="s">
        <v>80</v>
      </c>
      <c r="B13" s="41">
        <f t="shared" si="0"/>
        <v>2285</v>
      </c>
      <c r="C13" s="41">
        <v>40</v>
      </c>
      <c r="D13" s="41">
        <v>2245</v>
      </c>
      <c r="E13" s="41">
        <f t="shared" si="1"/>
        <v>830</v>
      </c>
      <c r="F13" s="38">
        <v>0</v>
      </c>
      <c r="G13" s="127">
        <v>830</v>
      </c>
      <c r="H13" s="26">
        <v>426400</v>
      </c>
    </row>
    <row r="14" spans="1:8" s="75" customFormat="1" ht="16.5" customHeight="1" hidden="1">
      <c r="A14" s="118" t="s">
        <v>81</v>
      </c>
      <c r="B14" s="41">
        <f t="shared" si="0"/>
        <v>0</v>
      </c>
      <c r="C14" s="41"/>
      <c r="D14" s="41"/>
      <c r="E14" s="41">
        <f t="shared" si="1"/>
        <v>81</v>
      </c>
      <c r="F14" s="38">
        <v>81</v>
      </c>
      <c r="G14" s="127"/>
      <c r="H14" s="26">
        <v>100</v>
      </c>
    </row>
    <row r="15" spans="1:8" s="75" customFormat="1" ht="13.5" customHeight="1" hidden="1">
      <c r="A15" s="57" t="s">
        <v>82</v>
      </c>
      <c r="B15" s="41">
        <f t="shared" si="0"/>
        <v>0</v>
      </c>
      <c r="C15" s="26">
        <v>0</v>
      </c>
      <c r="D15" s="127"/>
      <c r="E15" s="41">
        <f t="shared" si="1"/>
        <v>0</v>
      </c>
      <c r="F15" s="38"/>
      <c r="G15" s="127"/>
      <c r="H15" s="26">
        <v>0</v>
      </c>
    </row>
    <row r="16" spans="1:8" s="75" customFormat="1" ht="13.5" customHeight="1" hidden="1">
      <c r="A16" s="57" t="s">
        <v>83</v>
      </c>
      <c r="B16" s="41">
        <f t="shared" si="0"/>
        <v>0</v>
      </c>
      <c r="C16" s="26">
        <v>0</v>
      </c>
      <c r="D16" s="127"/>
      <c r="E16" s="41">
        <f t="shared" si="1"/>
        <v>250</v>
      </c>
      <c r="F16" s="38">
        <v>250</v>
      </c>
      <c r="G16" s="127"/>
      <c r="H16" s="26">
        <v>176806</v>
      </c>
    </row>
    <row r="17" spans="1:8" s="75" customFormat="1" ht="16.5" customHeight="1" hidden="1">
      <c r="A17" s="57" t="s">
        <v>84</v>
      </c>
      <c r="B17" s="41">
        <f t="shared" si="0"/>
        <v>0</v>
      </c>
      <c r="C17" s="26">
        <v>0</v>
      </c>
      <c r="D17" s="127"/>
      <c r="E17" s="41">
        <f t="shared" si="1"/>
        <v>0</v>
      </c>
      <c r="F17" s="38">
        <v>0</v>
      </c>
      <c r="G17" s="127"/>
      <c r="H17" s="26">
        <v>13000</v>
      </c>
    </row>
    <row r="18" spans="1:8" s="75" customFormat="1" ht="16.5" customHeight="1" hidden="1">
      <c r="A18" s="57" t="s">
        <v>89</v>
      </c>
      <c r="B18" s="41">
        <f t="shared" si="0"/>
        <v>0</v>
      </c>
      <c r="C18" s="80">
        <v>0</v>
      </c>
      <c r="D18" s="85"/>
      <c r="E18" s="41">
        <f t="shared" si="1"/>
        <v>0</v>
      </c>
      <c r="F18" s="143">
        <v>0</v>
      </c>
      <c r="G18" s="144"/>
      <c r="H18" s="24">
        <v>0</v>
      </c>
    </row>
    <row r="19" spans="1:8" s="75" customFormat="1" ht="16.5" customHeight="1" hidden="1">
      <c r="A19" s="57" t="s">
        <v>91</v>
      </c>
      <c r="B19" s="41">
        <f t="shared" si="0"/>
        <v>0</v>
      </c>
      <c r="C19" s="80">
        <v>0</v>
      </c>
      <c r="D19" s="78"/>
      <c r="E19" s="41">
        <f t="shared" si="1"/>
        <v>0</v>
      </c>
      <c r="F19" s="143">
        <v>0</v>
      </c>
      <c r="G19" s="144"/>
      <c r="H19" s="24">
        <v>26825</v>
      </c>
    </row>
    <row r="20" spans="1:9" s="75" customFormat="1" ht="16.5" customHeight="1" hidden="1">
      <c r="A20" s="57" t="s">
        <v>161</v>
      </c>
      <c r="B20" s="24">
        <v>0</v>
      </c>
      <c r="C20" s="24"/>
      <c r="D20" s="39"/>
      <c r="E20" s="24">
        <v>0</v>
      </c>
      <c r="F20" s="143"/>
      <c r="G20" s="144"/>
      <c r="H20" s="24">
        <v>51380</v>
      </c>
      <c r="I20" s="227"/>
    </row>
    <row r="21" spans="1:9" s="75" customFormat="1" ht="16.5" customHeight="1">
      <c r="A21" s="57" t="s">
        <v>103</v>
      </c>
      <c r="B21" s="24">
        <v>0</v>
      </c>
      <c r="C21" s="24"/>
      <c r="D21" s="39"/>
      <c r="E21" s="24">
        <v>0</v>
      </c>
      <c r="F21" s="143"/>
      <c r="G21" s="144"/>
      <c r="H21" s="24">
        <v>2300</v>
      </c>
      <c r="I21" s="227"/>
    </row>
    <row r="22" spans="1:9" s="75" customFormat="1" ht="16.5" customHeight="1">
      <c r="A22" s="57" t="s">
        <v>111</v>
      </c>
      <c r="B22" s="24">
        <v>0</v>
      </c>
      <c r="C22" s="24"/>
      <c r="D22" s="39"/>
      <c r="E22" s="24">
        <v>0</v>
      </c>
      <c r="F22" s="143"/>
      <c r="G22" s="144"/>
      <c r="H22" s="24">
        <v>0</v>
      </c>
      <c r="I22" s="227"/>
    </row>
    <row r="23" spans="1:9" s="75" customFormat="1" ht="16.5" customHeight="1">
      <c r="A23" s="57" t="s">
        <v>112</v>
      </c>
      <c r="B23" s="24">
        <v>0</v>
      </c>
      <c r="C23" s="24"/>
      <c r="D23" s="39"/>
      <c r="E23" s="24">
        <v>0</v>
      </c>
      <c r="F23" s="143"/>
      <c r="G23" s="144"/>
      <c r="H23" s="24">
        <v>0</v>
      </c>
      <c r="I23" s="227"/>
    </row>
    <row r="24" spans="1:9" s="75" customFormat="1" ht="16.5" customHeight="1">
      <c r="A24" s="57" t="s">
        <v>136</v>
      </c>
      <c r="B24" s="41">
        <v>0</v>
      </c>
      <c r="C24" s="24"/>
      <c r="D24" s="39"/>
      <c r="E24" s="41">
        <v>0</v>
      </c>
      <c r="F24" s="143"/>
      <c r="G24" s="144"/>
      <c r="H24" s="26">
        <v>80913</v>
      </c>
      <c r="I24" s="227"/>
    </row>
    <row r="25" spans="1:8" s="75" customFormat="1" ht="16.5" customHeight="1">
      <c r="A25" s="57" t="s">
        <v>147</v>
      </c>
      <c r="B25" s="41">
        <f>SUM(B27)</f>
        <v>0</v>
      </c>
      <c r="C25" s="24"/>
      <c r="D25" s="39"/>
      <c r="E25" s="41">
        <f>SUM(E27)</f>
        <v>0</v>
      </c>
      <c r="F25" s="143"/>
      <c r="G25" s="144"/>
      <c r="H25" s="26">
        <f>SUM(H27)</f>
        <v>15100</v>
      </c>
    </row>
    <row r="26" spans="1:8" s="75" customFormat="1" ht="8.25" customHeight="1">
      <c r="A26" s="57"/>
      <c r="B26" s="24"/>
      <c r="C26" s="24"/>
      <c r="D26" s="39"/>
      <c r="E26" s="24"/>
      <c r="F26" s="143"/>
      <c r="G26" s="144"/>
      <c r="H26" s="24"/>
    </row>
    <row r="27" spans="1:8" s="75" customFormat="1" ht="16.5" customHeight="1">
      <c r="A27" s="55" t="s">
        <v>48</v>
      </c>
      <c r="B27" s="41">
        <f>SUM(B29)</f>
        <v>0</v>
      </c>
      <c r="C27" s="79"/>
      <c r="D27" s="140"/>
      <c r="E27" s="41">
        <f>SUM(E29)</f>
        <v>0</v>
      </c>
      <c r="F27" s="143"/>
      <c r="G27" s="145"/>
      <c r="H27" s="26">
        <f>SUM(H29)</f>
        <v>15100</v>
      </c>
    </row>
    <row r="28" spans="1:8" s="75" customFormat="1" ht="8.25" customHeight="1">
      <c r="A28" s="57"/>
      <c r="B28" s="24"/>
      <c r="C28" s="24"/>
      <c r="D28" s="39"/>
      <c r="E28" s="24"/>
      <c r="F28" s="143"/>
      <c r="G28" s="144"/>
      <c r="H28" s="24"/>
    </row>
    <row r="29" spans="1:9" s="75" customFormat="1" ht="16.5" customHeight="1">
      <c r="A29" s="100" t="s">
        <v>95</v>
      </c>
      <c r="B29" s="105">
        <f>SUM(C29,D29)</f>
        <v>0</v>
      </c>
      <c r="C29" s="80"/>
      <c r="D29" s="85"/>
      <c r="E29" s="105">
        <f>SUM(F29,G29)</f>
        <v>0</v>
      </c>
      <c r="F29" s="238"/>
      <c r="G29" s="144"/>
      <c r="H29" s="34">
        <v>15100</v>
      </c>
      <c r="I29" s="275" t="s">
        <v>144</v>
      </c>
    </row>
    <row r="30" spans="1:8" ht="15" customHeight="1">
      <c r="A30" s="73" t="s">
        <v>162</v>
      </c>
      <c r="B30" s="67"/>
      <c r="C30" s="55"/>
      <c r="D30" s="55"/>
      <c r="E30" s="55"/>
      <c r="F30" s="55"/>
      <c r="G30" s="55"/>
      <c r="H30" s="55"/>
    </row>
    <row r="31" spans="1:8" ht="16.5">
      <c r="A31" s="22"/>
      <c r="B31" s="36"/>
      <c r="C31" s="37"/>
      <c r="D31" s="37"/>
      <c r="E31" s="37"/>
      <c r="F31" s="37"/>
      <c r="G31" s="37"/>
      <c r="H31" s="37"/>
    </row>
    <row r="32" spans="1:8" ht="16.5">
      <c r="A32" s="22"/>
      <c r="B32" s="36"/>
      <c r="C32" s="37"/>
      <c r="D32" s="37"/>
      <c r="E32" s="37"/>
      <c r="F32" s="37"/>
      <c r="G32" s="37"/>
      <c r="H32" s="37"/>
    </row>
    <row r="33" spans="1:8" ht="16.5">
      <c r="A33" s="36"/>
      <c r="B33" s="36"/>
      <c r="C33" s="37"/>
      <c r="D33" s="37"/>
      <c r="E33" s="37"/>
      <c r="F33" s="37"/>
      <c r="G33" s="37"/>
      <c r="H33" s="37"/>
    </row>
    <row r="34" spans="1:8" ht="16.5">
      <c r="A34" s="36"/>
      <c r="B34" s="36"/>
      <c r="C34" s="37"/>
      <c r="D34" s="37"/>
      <c r="E34" s="37"/>
      <c r="F34" s="37"/>
      <c r="G34" s="37"/>
      <c r="H34" s="37"/>
    </row>
    <row r="35" spans="1:8" ht="16.5">
      <c r="A35" s="36"/>
      <c r="B35" s="36"/>
      <c r="C35" s="37"/>
      <c r="D35" s="37"/>
      <c r="E35" s="37"/>
      <c r="F35" s="37"/>
      <c r="G35" s="37"/>
      <c r="H35" s="37"/>
    </row>
  </sheetData>
  <printOptions horizontalCentered="1"/>
  <pageMargins left="0.5905511811023623" right="0.4724409448818898" top="4.133858267716536" bottom="0.7874015748031497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I35"/>
  <sheetViews>
    <sheetView zoomScale="78" zoomScaleNormal="78" workbookViewId="0" topLeftCell="A1">
      <selection activeCell="A38" sqref="A38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9" width="2.25390625" style="37" customWidth="1"/>
    <col min="10" max="16384" width="14.875" style="22" customWidth="1"/>
  </cols>
  <sheetData>
    <row r="1" spans="1:9" s="17" customFormat="1" ht="40.5" customHeight="1">
      <c r="A1" s="15" t="s">
        <v>122</v>
      </c>
      <c r="B1" s="15"/>
      <c r="C1" s="16"/>
      <c r="D1" s="16"/>
      <c r="E1" s="16"/>
      <c r="F1" s="16"/>
      <c r="G1" s="16"/>
      <c r="H1" s="16"/>
      <c r="I1" s="46"/>
    </row>
    <row r="2" spans="1:9" s="17" customFormat="1" ht="23.25" customHeight="1">
      <c r="A2" s="7" t="s">
        <v>0</v>
      </c>
      <c r="B2" s="98" t="s">
        <v>71</v>
      </c>
      <c r="C2" s="18" t="s">
        <v>70</v>
      </c>
      <c r="D2" s="19"/>
      <c r="E2" s="103" t="s">
        <v>74</v>
      </c>
      <c r="F2" s="20" t="s">
        <v>26</v>
      </c>
      <c r="G2" s="20"/>
      <c r="H2" s="90" t="s">
        <v>159</v>
      </c>
      <c r="I2" s="46"/>
    </row>
    <row r="3" spans="1:8" ht="16.5">
      <c r="A3" s="9" t="s">
        <v>45</v>
      </c>
      <c r="B3" s="101" t="s">
        <v>72</v>
      </c>
      <c r="C3" s="20" t="s">
        <v>2</v>
      </c>
      <c r="D3" s="102" t="s">
        <v>3</v>
      </c>
      <c r="E3" s="104" t="s">
        <v>72</v>
      </c>
      <c r="F3" s="20" t="s">
        <v>2</v>
      </c>
      <c r="G3" s="20" t="s">
        <v>3</v>
      </c>
      <c r="H3" s="21" t="s">
        <v>4</v>
      </c>
    </row>
    <row r="4" spans="1:8" ht="16.5" hidden="1">
      <c r="A4" s="10" t="s">
        <v>5</v>
      </c>
      <c r="B4" s="253">
        <v>0</v>
      </c>
      <c r="C4" s="26">
        <v>0</v>
      </c>
      <c r="D4" s="41">
        <v>2241</v>
      </c>
      <c r="E4" s="41">
        <v>0</v>
      </c>
      <c r="F4" s="41">
        <v>340</v>
      </c>
      <c r="G4" s="41" t="e">
        <v>#VALUE!</v>
      </c>
      <c r="H4" s="38">
        <v>153300</v>
      </c>
    </row>
    <row r="5" spans="1:8" ht="16.5" hidden="1">
      <c r="A5" s="10" t="s">
        <v>6</v>
      </c>
      <c r="B5" s="253">
        <v>0</v>
      </c>
      <c r="C5" s="26">
        <v>30</v>
      </c>
      <c r="D5" s="41">
        <v>1038</v>
      </c>
      <c r="E5" s="41">
        <v>0</v>
      </c>
      <c r="F5" s="41">
        <v>1000</v>
      </c>
      <c r="G5" s="41">
        <v>2547</v>
      </c>
      <c r="H5" s="38">
        <v>115970</v>
      </c>
    </row>
    <row r="6" spans="1:8" ht="16.5" hidden="1">
      <c r="A6" s="10" t="s">
        <v>7</v>
      </c>
      <c r="B6" s="253">
        <v>0</v>
      </c>
      <c r="C6" s="26">
        <v>1550</v>
      </c>
      <c r="D6" s="41">
        <v>4109</v>
      </c>
      <c r="E6" s="41">
        <v>0</v>
      </c>
      <c r="F6" s="41">
        <v>580</v>
      </c>
      <c r="G6" s="41">
        <v>2265</v>
      </c>
      <c r="H6" s="38">
        <v>484430</v>
      </c>
    </row>
    <row r="7" spans="1:8" ht="16.5" hidden="1">
      <c r="A7" s="10" t="s">
        <v>8</v>
      </c>
      <c r="B7" s="253">
        <v>0</v>
      </c>
      <c r="C7" s="26">
        <v>0</v>
      </c>
      <c r="D7" s="26">
        <v>0</v>
      </c>
      <c r="E7" s="41">
        <v>0</v>
      </c>
      <c r="F7" s="26">
        <v>0</v>
      </c>
      <c r="G7" s="41">
        <v>298</v>
      </c>
      <c r="H7" s="38">
        <v>3082</v>
      </c>
    </row>
    <row r="8" spans="1:8" ht="16.5" hidden="1">
      <c r="A8" s="10" t="s">
        <v>28</v>
      </c>
      <c r="B8" s="253">
        <v>0</v>
      </c>
      <c r="C8" s="26">
        <v>1400</v>
      </c>
      <c r="D8" s="26">
        <v>1230</v>
      </c>
      <c r="E8" s="41">
        <v>0</v>
      </c>
      <c r="F8" s="26">
        <v>915</v>
      </c>
      <c r="G8" s="41">
        <v>200</v>
      </c>
      <c r="H8" s="38">
        <v>200550</v>
      </c>
    </row>
    <row r="9" spans="1:8" ht="16.5" hidden="1">
      <c r="A9" s="10" t="s">
        <v>30</v>
      </c>
      <c r="B9" s="253">
        <v>0</v>
      </c>
      <c r="C9" s="24">
        <v>385</v>
      </c>
      <c r="D9" s="25">
        <v>1050</v>
      </c>
      <c r="E9" s="25">
        <v>0</v>
      </c>
      <c r="F9" s="25">
        <v>313</v>
      </c>
      <c r="G9" s="25">
        <v>0</v>
      </c>
      <c r="H9" s="24">
        <v>67404</v>
      </c>
    </row>
    <row r="10" spans="1:8" ht="16.5" hidden="1">
      <c r="A10" s="10" t="s">
        <v>31</v>
      </c>
      <c r="B10" s="41">
        <v>384</v>
      </c>
      <c r="C10" s="25">
        <v>0</v>
      </c>
      <c r="D10" s="25">
        <v>384</v>
      </c>
      <c r="E10" s="41">
        <v>628</v>
      </c>
      <c r="F10" s="39">
        <v>0</v>
      </c>
      <c r="G10" s="39">
        <v>628</v>
      </c>
      <c r="H10" s="39">
        <v>10669</v>
      </c>
    </row>
    <row r="11" spans="1:8" ht="16.5" hidden="1">
      <c r="A11" s="10" t="s">
        <v>44</v>
      </c>
      <c r="B11" s="41">
        <v>4750</v>
      </c>
      <c r="C11" s="25">
        <v>0</v>
      </c>
      <c r="D11" s="25">
        <v>4750</v>
      </c>
      <c r="E11" s="41">
        <v>1508</v>
      </c>
      <c r="F11" s="39">
        <v>235</v>
      </c>
      <c r="G11" s="39">
        <v>1273</v>
      </c>
      <c r="H11" s="39">
        <v>356600</v>
      </c>
    </row>
    <row r="12" spans="1:8" ht="16.5" hidden="1">
      <c r="A12" s="57" t="s">
        <v>79</v>
      </c>
      <c r="B12" s="41">
        <v>0</v>
      </c>
      <c r="C12" s="25">
        <v>0</v>
      </c>
      <c r="D12" s="25">
        <v>0</v>
      </c>
      <c r="E12" s="41">
        <v>136</v>
      </c>
      <c r="F12" s="39">
        <v>0</v>
      </c>
      <c r="G12" s="39">
        <v>136</v>
      </c>
      <c r="H12" s="39">
        <v>4330</v>
      </c>
    </row>
    <row r="13" spans="1:8" ht="16.5" hidden="1">
      <c r="A13" s="57" t="s">
        <v>80</v>
      </c>
      <c r="B13" s="41">
        <v>3950</v>
      </c>
      <c r="C13" s="25">
        <v>2390</v>
      </c>
      <c r="D13" s="25">
        <v>1560</v>
      </c>
      <c r="E13" s="41">
        <v>4171</v>
      </c>
      <c r="F13" s="39">
        <v>1760</v>
      </c>
      <c r="G13" s="39">
        <v>2411</v>
      </c>
      <c r="H13" s="39">
        <v>179606</v>
      </c>
    </row>
    <row r="14" spans="1:8" ht="16.5" hidden="1">
      <c r="A14" s="57" t="s">
        <v>81</v>
      </c>
      <c r="B14" s="41">
        <v>0</v>
      </c>
      <c r="C14" s="25">
        <v>0</v>
      </c>
      <c r="D14" s="25">
        <v>0</v>
      </c>
      <c r="E14" s="41">
        <v>130</v>
      </c>
      <c r="F14" s="39">
        <v>130</v>
      </c>
      <c r="G14" s="39">
        <v>0</v>
      </c>
      <c r="H14" s="39">
        <v>3486</v>
      </c>
    </row>
    <row r="15" spans="1:8" ht="16.5" hidden="1">
      <c r="A15" s="57" t="s">
        <v>82</v>
      </c>
      <c r="B15" s="41">
        <v>0</v>
      </c>
      <c r="C15" s="25">
        <v>0</v>
      </c>
      <c r="D15" s="25">
        <v>0</v>
      </c>
      <c r="E15" s="41">
        <v>0</v>
      </c>
      <c r="F15" s="39">
        <v>0</v>
      </c>
      <c r="G15" s="39">
        <v>0</v>
      </c>
      <c r="H15" s="39">
        <v>0</v>
      </c>
    </row>
    <row r="16" spans="1:8" ht="16.5" hidden="1">
      <c r="A16" s="57" t="s">
        <v>83</v>
      </c>
      <c r="B16" s="41">
        <v>12180</v>
      </c>
      <c r="C16" s="24">
        <v>12180</v>
      </c>
      <c r="D16" s="128">
        <v>0</v>
      </c>
      <c r="E16" s="41">
        <v>6630</v>
      </c>
      <c r="F16" s="24">
        <v>6630</v>
      </c>
      <c r="G16" s="39">
        <v>0</v>
      </c>
      <c r="H16" s="39">
        <v>1060083</v>
      </c>
    </row>
    <row r="17" spans="1:8" ht="16.5" hidden="1">
      <c r="A17" s="57" t="s">
        <v>84</v>
      </c>
      <c r="B17" s="41">
        <v>1455</v>
      </c>
      <c r="C17" s="24">
        <v>1455</v>
      </c>
      <c r="D17" s="128">
        <v>0</v>
      </c>
      <c r="E17" s="41">
        <v>170</v>
      </c>
      <c r="F17" s="24">
        <v>170</v>
      </c>
      <c r="G17" s="39">
        <v>0</v>
      </c>
      <c r="H17" s="39">
        <v>21870</v>
      </c>
    </row>
    <row r="18" spans="1:8" ht="13.5" customHeight="1" hidden="1">
      <c r="A18" s="57" t="s">
        <v>89</v>
      </c>
      <c r="B18" s="41">
        <v>2885</v>
      </c>
      <c r="C18" s="113">
        <v>2885</v>
      </c>
      <c r="D18" s="120">
        <v>0</v>
      </c>
      <c r="E18" s="41">
        <v>970</v>
      </c>
      <c r="F18" s="113">
        <v>970</v>
      </c>
      <c r="G18" s="117">
        <v>0</v>
      </c>
      <c r="H18" s="39">
        <v>268590</v>
      </c>
    </row>
    <row r="19" spans="1:8" ht="13.5" customHeight="1" hidden="1">
      <c r="A19" s="57" t="s">
        <v>91</v>
      </c>
      <c r="B19" s="41">
        <v>1340</v>
      </c>
      <c r="C19" s="113">
        <v>1340</v>
      </c>
      <c r="D19" s="120">
        <v>0</v>
      </c>
      <c r="E19" s="41">
        <v>70</v>
      </c>
      <c r="F19" s="113">
        <v>70</v>
      </c>
      <c r="G19" s="117">
        <v>0</v>
      </c>
      <c r="H19" s="39">
        <v>149727</v>
      </c>
    </row>
    <row r="20" spans="1:8" ht="13.5" customHeight="1" hidden="1">
      <c r="A20" s="57" t="s">
        <v>160</v>
      </c>
      <c r="B20" s="41">
        <v>4862</v>
      </c>
      <c r="C20" s="26">
        <v>0</v>
      </c>
      <c r="D20" s="127">
        <v>0</v>
      </c>
      <c r="E20" s="41">
        <v>950</v>
      </c>
      <c r="F20" s="26">
        <v>0</v>
      </c>
      <c r="G20" s="127">
        <v>0</v>
      </c>
      <c r="H20" s="26">
        <v>380120</v>
      </c>
    </row>
    <row r="21" spans="1:8" ht="13.5" customHeight="1">
      <c r="A21" s="57" t="s">
        <v>103</v>
      </c>
      <c r="B21" s="41">
        <v>1090</v>
      </c>
      <c r="C21" s="26">
        <v>0</v>
      </c>
      <c r="D21" s="127">
        <v>0</v>
      </c>
      <c r="E21" s="41">
        <v>631</v>
      </c>
      <c r="F21" s="26">
        <v>0</v>
      </c>
      <c r="G21" s="127">
        <v>0</v>
      </c>
      <c r="H21" s="26">
        <v>143528</v>
      </c>
    </row>
    <row r="22" spans="1:8" ht="13.5" customHeight="1">
      <c r="A22" s="57" t="s">
        <v>111</v>
      </c>
      <c r="B22" s="41">
        <v>0</v>
      </c>
      <c r="C22" s="26">
        <v>0</v>
      </c>
      <c r="D22" s="127">
        <v>0</v>
      </c>
      <c r="E22" s="41">
        <v>0</v>
      </c>
      <c r="F22" s="26">
        <v>0</v>
      </c>
      <c r="G22" s="127">
        <v>0</v>
      </c>
      <c r="H22" s="26">
        <v>0</v>
      </c>
    </row>
    <row r="23" spans="1:8" ht="13.5" customHeight="1">
      <c r="A23" s="57" t="s">
        <v>112</v>
      </c>
      <c r="B23" s="41">
        <v>0</v>
      </c>
      <c r="C23" s="26"/>
      <c r="D23" s="127"/>
      <c r="E23" s="41">
        <v>0</v>
      </c>
      <c r="F23" s="26"/>
      <c r="G23" s="127"/>
      <c r="H23" s="26">
        <v>0</v>
      </c>
    </row>
    <row r="24" spans="1:8" ht="13.5" customHeight="1">
      <c r="A24" s="57" t="s">
        <v>136</v>
      </c>
      <c r="B24" s="41">
        <v>2750</v>
      </c>
      <c r="C24" s="26">
        <v>0</v>
      </c>
      <c r="D24" s="127">
        <v>0</v>
      </c>
      <c r="E24" s="41">
        <v>490</v>
      </c>
      <c r="F24" s="26">
        <v>0</v>
      </c>
      <c r="G24" s="127">
        <v>0</v>
      </c>
      <c r="H24" s="26">
        <v>131005</v>
      </c>
    </row>
    <row r="25" spans="1:8" ht="13.5" customHeight="1">
      <c r="A25" s="57" t="s">
        <v>145</v>
      </c>
      <c r="B25" s="41">
        <f>B32+B27</f>
        <v>2519</v>
      </c>
      <c r="C25" s="26">
        <v>0</v>
      </c>
      <c r="D25" s="127">
        <v>0</v>
      </c>
      <c r="E25" s="41">
        <f>E32+E27</f>
        <v>80</v>
      </c>
      <c r="F25" s="26">
        <v>0</v>
      </c>
      <c r="G25" s="127">
        <v>0</v>
      </c>
      <c r="H25" s="26">
        <f>H32+H27</f>
        <v>107760</v>
      </c>
    </row>
    <row r="26" spans="1:8" ht="5.25" customHeight="1">
      <c r="A26" s="27"/>
      <c r="B26" s="94"/>
      <c r="C26" s="113"/>
      <c r="D26" s="120"/>
      <c r="E26" s="81"/>
      <c r="F26" s="113"/>
      <c r="G26" s="120"/>
      <c r="H26" s="47"/>
    </row>
    <row r="27" spans="1:8" ht="13.5" customHeight="1">
      <c r="A27" s="30" t="s">
        <v>46</v>
      </c>
      <c r="B27" s="41">
        <f>SUM(B29:B30)</f>
        <v>2439</v>
      </c>
      <c r="C27" s="26"/>
      <c r="D27" s="127"/>
      <c r="E27" s="41">
        <f>SUM(E29:E30)</f>
        <v>0</v>
      </c>
      <c r="F27" s="26"/>
      <c r="G27" s="127"/>
      <c r="H27" s="26">
        <f>SUM(H29:H30)</f>
        <v>102960</v>
      </c>
    </row>
    <row r="28" spans="1:8" ht="5.25" customHeight="1">
      <c r="A28" s="62"/>
      <c r="B28" s="108"/>
      <c r="C28" s="113"/>
      <c r="D28" s="120"/>
      <c r="E28" s="81"/>
      <c r="F28" s="113"/>
      <c r="G28" s="120"/>
      <c r="H28" s="47"/>
    </row>
    <row r="29" spans="1:8" ht="13.5" customHeight="1">
      <c r="A29" s="57" t="s">
        <v>63</v>
      </c>
      <c r="B29" s="41">
        <v>2289</v>
      </c>
      <c r="C29" s="113"/>
      <c r="D29" s="120"/>
      <c r="E29" s="41">
        <v>0</v>
      </c>
      <c r="F29" s="113"/>
      <c r="G29" s="120"/>
      <c r="H29" s="47">
        <v>83460</v>
      </c>
    </row>
    <row r="30" spans="1:8" ht="13.5" customHeight="1">
      <c r="A30" s="57" t="s">
        <v>54</v>
      </c>
      <c r="B30" s="41">
        <v>150</v>
      </c>
      <c r="C30" s="113"/>
      <c r="D30" s="120"/>
      <c r="E30" s="41">
        <v>0</v>
      </c>
      <c r="F30" s="113"/>
      <c r="G30" s="120"/>
      <c r="H30" s="47">
        <v>19500</v>
      </c>
    </row>
    <row r="31" spans="1:8" ht="4.5" customHeight="1">
      <c r="A31" s="32"/>
      <c r="B31" s="107"/>
      <c r="C31" s="113"/>
      <c r="D31" s="120"/>
      <c r="E31" s="81"/>
      <c r="F31" s="113"/>
      <c r="G31" s="120"/>
      <c r="H31" s="29"/>
    </row>
    <row r="32" spans="1:8" ht="16.5">
      <c r="A32" s="30" t="s">
        <v>47</v>
      </c>
      <c r="B32" s="41">
        <f>SUM(B34)</f>
        <v>80</v>
      </c>
      <c r="C32" s="113">
        <f>SUM(C34:C34)</f>
        <v>0</v>
      </c>
      <c r="D32" s="120"/>
      <c r="E32" s="41">
        <f>SUM(E34)</f>
        <v>80</v>
      </c>
      <c r="F32" s="113">
        <f>SUM(F34:F34)</f>
        <v>0</v>
      </c>
      <c r="G32" s="120"/>
      <c r="H32" s="26">
        <f>SUM(H34)</f>
        <v>4800</v>
      </c>
    </row>
    <row r="33" spans="1:8" ht="4.5" customHeight="1">
      <c r="A33" s="32"/>
      <c r="B33" s="107"/>
      <c r="C33" s="113"/>
      <c r="D33" s="120"/>
      <c r="E33" s="81"/>
      <c r="F33" s="113"/>
      <c r="G33" s="120"/>
      <c r="H33" s="29"/>
    </row>
    <row r="34" spans="1:8" ht="16.5">
      <c r="A34" s="109" t="s">
        <v>62</v>
      </c>
      <c r="B34" s="105">
        <v>80</v>
      </c>
      <c r="C34" s="116">
        <v>0</v>
      </c>
      <c r="D34" s="125"/>
      <c r="E34" s="105">
        <v>80</v>
      </c>
      <c r="F34" s="116">
        <v>0</v>
      </c>
      <c r="G34" s="125"/>
      <c r="H34" s="42">
        <v>4800</v>
      </c>
    </row>
    <row r="35" ht="13.5" customHeight="1">
      <c r="A35" s="263" t="s">
        <v>158</v>
      </c>
    </row>
  </sheetData>
  <printOptions horizontalCentered="1"/>
  <pageMargins left="0.5905511811023623" right="0.7874015748031497" top="4.015748031496063" bottom="0.7874015748031497" header="0.31496062992125984" footer="0.31496062992125984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I38"/>
  <sheetViews>
    <sheetView zoomScale="78" zoomScaleNormal="78" workbookViewId="0" topLeftCell="A1">
      <selection activeCell="B40" sqref="B40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16384" width="14.875" style="22" customWidth="1"/>
  </cols>
  <sheetData>
    <row r="1" spans="1:8" s="17" customFormat="1" ht="38.25" customHeight="1">
      <c r="A1" s="261" t="s">
        <v>135</v>
      </c>
      <c r="B1" s="261"/>
      <c r="C1" s="261"/>
      <c r="D1" s="262"/>
      <c r="E1" s="262"/>
      <c r="F1" s="262"/>
      <c r="G1" s="262"/>
      <c r="H1" s="262"/>
    </row>
    <row r="2" spans="1:8" s="17" customFormat="1" ht="23.25" customHeight="1">
      <c r="A2" s="7" t="s">
        <v>0</v>
      </c>
      <c r="B2" s="98" t="s">
        <v>71</v>
      </c>
      <c r="C2" s="18" t="s">
        <v>70</v>
      </c>
      <c r="D2" s="19"/>
      <c r="E2" s="103" t="s">
        <v>74</v>
      </c>
      <c r="F2" s="20" t="s">
        <v>26</v>
      </c>
      <c r="G2" s="20"/>
      <c r="H2" s="90" t="s">
        <v>159</v>
      </c>
    </row>
    <row r="3" spans="1:8" ht="16.5">
      <c r="A3" s="9" t="s">
        <v>45</v>
      </c>
      <c r="B3" s="101" t="s">
        <v>72</v>
      </c>
      <c r="C3" s="20" t="s">
        <v>2</v>
      </c>
      <c r="D3" s="102" t="s">
        <v>3</v>
      </c>
      <c r="E3" s="104" t="s">
        <v>72</v>
      </c>
      <c r="F3" s="20" t="s">
        <v>2</v>
      </c>
      <c r="G3" s="20" t="s">
        <v>3</v>
      </c>
      <c r="H3" s="21" t="s">
        <v>4</v>
      </c>
    </row>
    <row r="4" spans="1:8" ht="16.5" hidden="1">
      <c r="A4" s="23" t="s">
        <v>5</v>
      </c>
      <c r="B4" s="41">
        <v>0</v>
      </c>
      <c r="C4" s="24">
        <v>300</v>
      </c>
      <c r="D4" s="25">
        <v>304</v>
      </c>
      <c r="E4" s="25">
        <v>0</v>
      </c>
      <c r="F4" s="25">
        <v>610</v>
      </c>
      <c r="G4" s="25">
        <v>3840</v>
      </c>
      <c r="H4" s="38">
        <v>105384</v>
      </c>
    </row>
    <row r="5" spans="1:8" ht="16.5" hidden="1">
      <c r="A5" s="23" t="s">
        <v>6</v>
      </c>
      <c r="B5" s="41">
        <v>0</v>
      </c>
      <c r="C5" s="24">
        <v>0</v>
      </c>
      <c r="D5" s="25">
        <v>0</v>
      </c>
      <c r="E5" s="25">
        <v>0</v>
      </c>
      <c r="F5" s="25" t="e">
        <v>#VALUE!</v>
      </c>
      <c r="G5" s="25">
        <v>0</v>
      </c>
      <c r="H5" s="38">
        <v>0</v>
      </c>
    </row>
    <row r="6" spans="1:8" ht="16.5" hidden="1">
      <c r="A6" s="23" t="s">
        <v>7</v>
      </c>
      <c r="B6" s="41">
        <v>0</v>
      </c>
      <c r="C6" s="24">
        <v>200</v>
      </c>
      <c r="D6" s="25">
        <v>1974</v>
      </c>
      <c r="E6" s="25">
        <v>0</v>
      </c>
      <c r="F6" s="25">
        <v>10</v>
      </c>
      <c r="G6" s="25">
        <v>2655</v>
      </c>
      <c r="H6" s="38">
        <v>77745</v>
      </c>
    </row>
    <row r="7" spans="1:8" ht="16.5" hidden="1">
      <c r="A7" s="23" t="s">
        <v>8</v>
      </c>
      <c r="B7" s="41">
        <v>0</v>
      </c>
      <c r="C7" s="24">
        <v>40</v>
      </c>
      <c r="D7" s="24">
        <v>250</v>
      </c>
      <c r="E7" s="24">
        <v>0</v>
      </c>
      <c r="F7" s="24">
        <v>0</v>
      </c>
      <c r="G7" s="25">
        <v>0</v>
      </c>
      <c r="H7" s="38">
        <v>3860</v>
      </c>
    </row>
    <row r="8" spans="1:8" ht="16.5" hidden="1">
      <c r="A8" s="23" t="s">
        <v>28</v>
      </c>
      <c r="B8" s="41">
        <v>0</v>
      </c>
      <c r="C8" s="24">
        <v>0</v>
      </c>
      <c r="D8" s="24">
        <v>20</v>
      </c>
      <c r="E8" s="24">
        <v>0</v>
      </c>
      <c r="F8" s="24">
        <v>880</v>
      </c>
      <c r="G8" s="25">
        <v>10015</v>
      </c>
      <c r="H8" s="38">
        <v>223561</v>
      </c>
    </row>
    <row r="9" spans="1:8" ht="16.5" hidden="1">
      <c r="A9" s="23" t="s">
        <v>30</v>
      </c>
      <c r="B9" s="41">
        <v>0</v>
      </c>
      <c r="C9" s="24">
        <v>0</v>
      </c>
      <c r="D9" s="24">
        <v>30</v>
      </c>
      <c r="E9" s="24">
        <v>0</v>
      </c>
      <c r="F9" s="24">
        <v>0</v>
      </c>
      <c r="G9" s="24">
        <v>13640</v>
      </c>
      <c r="H9" s="24">
        <v>313218</v>
      </c>
    </row>
    <row r="10" spans="1:8" ht="16.5" hidden="1">
      <c r="A10" s="23" t="s">
        <v>31</v>
      </c>
      <c r="B10" s="41">
        <v>0</v>
      </c>
      <c r="C10" s="25">
        <v>0</v>
      </c>
      <c r="D10" s="25">
        <v>0</v>
      </c>
      <c r="E10" s="41">
        <v>11436</v>
      </c>
      <c r="F10" s="39">
        <v>0</v>
      </c>
      <c r="G10" s="39">
        <v>11436</v>
      </c>
      <c r="H10" s="39">
        <v>233296</v>
      </c>
    </row>
    <row r="11" spans="1:8" ht="16.5" hidden="1">
      <c r="A11" s="11" t="s">
        <v>44</v>
      </c>
      <c r="B11" s="41">
        <v>100</v>
      </c>
      <c r="C11" s="25">
        <v>0</v>
      </c>
      <c r="D11" s="25">
        <v>100</v>
      </c>
      <c r="E11" s="41">
        <v>4295</v>
      </c>
      <c r="F11" s="39">
        <v>0</v>
      </c>
      <c r="G11" s="39">
        <v>4295</v>
      </c>
      <c r="H11" s="39">
        <v>62600</v>
      </c>
    </row>
    <row r="12" spans="1:8" ht="16.5" hidden="1">
      <c r="A12" s="57" t="s">
        <v>79</v>
      </c>
      <c r="B12" s="41">
        <v>160</v>
      </c>
      <c r="C12" s="25">
        <v>0</v>
      </c>
      <c r="D12" s="25">
        <v>160</v>
      </c>
      <c r="E12" s="41">
        <v>5040</v>
      </c>
      <c r="F12" s="39">
        <v>0</v>
      </c>
      <c r="G12" s="39">
        <v>5040</v>
      </c>
      <c r="H12" s="39">
        <v>121400</v>
      </c>
    </row>
    <row r="13" spans="1:8" ht="16.5" hidden="1">
      <c r="A13" s="57" t="s">
        <v>80</v>
      </c>
      <c r="B13" s="41">
        <v>2152</v>
      </c>
      <c r="C13" s="25">
        <v>82</v>
      </c>
      <c r="D13" s="25">
        <v>2070</v>
      </c>
      <c r="E13" s="41">
        <v>670</v>
      </c>
      <c r="F13" s="39">
        <v>0</v>
      </c>
      <c r="G13" s="39">
        <v>670</v>
      </c>
      <c r="H13" s="39">
        <v>100650</v>
      </c>
    </row>
    <row r="14" spans="1:8" ht="16.5" hidden="1">
      <c r="A14" s="57" t="s">
        <v>81</v>
      </c>
      <c r="B14" s="41">
        <v>1500</v>
      </c>
      <c r="C14" s="25">
        <v>1500</v>
      </c>
      <c r="D14" s="25">
        <v>0</v>
      </c>
      <c r="E14" s="41">
        <v>0</v>
      </c>
      <c r="F14" s="39">
        <v>0</v>
      </c>
      <c r="G14" s="39">
        <v>0</v>
      </c>
      <c r="H14" s="39">
        <v>9000</v>
      </c>
    </row>
    <row r="15" spans="1:8" ht="16.5" hidden="1">
      <c r="A15" s="57" t="s">
        <v>82</v>
      </c>
      <c r="B15" s="41">
        <v>0</v>
      </c>
      <c r="C15" s="25">
        <v>0</v>
      </c>
      <c r="D15" s="25">
        <v>0</v>
      </c>
      <c r="E15" s="41">
        <v>300</v>
      </c>
      <c r="F15" s="39">
        <v>300</v>
      </c>
      <c r="G15" s="39">
        <v>0</v>
      </c>
      <c r="H15" s="39">
        <v>9000</v>
      </c>
    </row>
    <row r="16" spans="1:8" ht="16.5" hidden="1">
      <c r="A16" s="57" t="s">
        <v>83</v>
      </c>
      <c r="B16" s="41">
        <v>1200</v>
      </c>
      <c r="C16" s="24">
        <v>1200</v>
      </c>
      <c r="D16" s="128">
        <v>0</v>
      </c>
      <c r="E16" s="41">
        <v>400</v>
      </c>
      <c r="F16" s="39">
        <v>400</v>
      </c>
      <c r="G16" s="39">
        <v>0</v>
      </c>
      <c r="H16" s="39">
        <v>19600</v>
      </c>
    </row>
    <row r="17" spans="1:8" ht="16.5" hidden="1">
      <c r="A17" s="57" t="s">
        <v>84</v>
      </c>
      <c r="B17" s="41">
        <v>5620</v>
      </c>
      <c r="C17" s="24">
        <v>5620</v>
      </c>
      <c r="D17" s="128">
        <v>0</v>
      </c>
      <c r="E17" s="41">
        <v>1810</v>
      </c>
      <c r="F17" s="39">
        <v>1810</v>
      </c>
      <c r="G17" s="39">
        <v>0</v>
      </c>
      <c r="H17" s="39">
        <v>121735</v>
      </c>
    </row>
    <row r="18" spans="1:8" s="75" customFormat="1" ht="13.5" customHeight="1" hidden="1">
      <c r="A18" s="57" t="s">
        <v>89</v>
      </c>
      <c r="B18" s="41">
        <v>350</v>
      </c>
      <c r="C18" s="233">
        <v>350</v>
      </c>
      <c r="D18" s="144">
        <v>0</v>
      </c>
      <c r="E18" s="41">
        <v>200</v>
      </c>
      <c r="F18" s="117">
        <v>200</v>
      </c>
      <c r="G18" s="117">
        <v>0</v>
      </c>
      <c r="H18" s="39">
        <v>16650</v>
      </c>
    </row>
    <row r="19" spans="1:8" s="75" customFormat="1" ht="13.5" customHeight="1" hidden="1">
      <c r="A19" s="57" t="s">
        <v>91</v>
      </c>
      <c r="B19" s="41">
        <v>25</v>
      </c>
      <c r="C19" s="233">
        <v>25</v>
      </c>
      <c r="D19" s="144">
        <v>0</v>
      </c>
      <c r="E19" s="41">
        <v>1690</v>
      </c>
      <c r="F19" s="117">
        <v>1690</v>
      </c>
      <c r="G19" s="117">
        <v>0</v>
      </c>
      <c r="H19" s="39">
        <v>46430</v>
      </c>
    </row>
    <row r="20" spans="1:9" s="75" customFormat="1" ht="13.5" customHeight="1" hidden="1">
      <c r="A20" s="57" t="s">
        <v>160</v>
      </c>
      <c r="B20" s="41">
        <v>7930</v>
      </c>
      <c r="C20" s="26">
        <v>0</v>
      </c>
      <c r="D20" s="127">
        <v>0</v>
      </c>
      <c r="E20" s="41">
        <v>3500</v>
      </c>
      <c r="F20" s="26">
        <v>0</v>
      </c>
      <c r="G20" s="127">
        <v>0</v>
      </c>
      <c r="H20" s="26">
        <v>341700</v>
      </c>
      <c r="I20" s="38"/>
    </row>
    <row r="21" spans="1:9" s="75" customFormat="1" ht="13.5" customHeight="1">
      <c r="A21" s="57" t="s">
        <v>103</v>
      </c>
      <c r="B21" s="41">
        <v>10110</v>
      </c>
      <c r="C21" s="26">
        <v>0</v>
      </c>
      <c r="D21" s="127">
        <v>0</v>
      </c>
      <c r="E21" s="41">
        <v>15180</v>
      </c>
      <c r="F21" s="26">
        <v>0</v>
      </c>
      <c r="G21" s="127">
        <v>0</v>
      </c>
      <c r="H21" s="26">
        <v>712600</v>
      </c>
      <c r="I21" s="38"/>
    </row>
    <row r="22" spans="1:9" s="75" customFormat="1" ht="13.5" customHeight="1">
      <c r="A22" s="57" t="s">
        <v>111</v>
      </c>
      <c r="B22" s="41">
        <v>1764</v>
      </c>
      <c r="C22" s="26">
        <v>0</v>
      </c>
      <c r="D22" s="127">
        <v>0</v>
      </c>
      <c r="E22" s="41">
        <v>1210</v>
      </c>
      <c r="F22" s="26">
        <v>0</v>
      </c>
      <c r="G22" s="127">
        <v>0</v>
      </c>
      <c r="H22" s="26">
        <v>123952</v>
      </c>
      <c r="I22" s="38"/>
    </row>
    <row r="23" spans="1:9" s="75" customFormat="1" ht="13.5" customHeight="1">
      <c r="A23" s="57" t="s">
        <v>112</v>
      </c>
      <c r="B23" s="41">
        <v>0</v>
      </c>
      <c r="C23" s="26"/>
      <c r="D23" s="127"/>
      <c r="E23" s="41">
        <v>300</v>
      </c>
      <c r="F23" s="26"/>
      <c r="G23" s="127"/>
      <c r="H23" s="26">
        <v>13500</v>
      </c>
      <c r="I23" s="38"/>
    </row>
    <row r="24" spans="1:9" s="75" customFormat="1" ht="13.5" customHeight="1">
      <c r="A24" s="57" t="s">
        <v>136</v>
      </c>
      <c r="B24" s="41">
        <v>220</v>
      </c>
      <c r="C24" s="41">
        <v>0</v>
      </c>
      <c r="D24" s="41">
        <v>0</v>
      </c>
      <c r="E24" s="41">
        <v>300</v>
      </c>
      <c r="F24" s="41">
        <v>0</v>
      </c>
      <c r="G24" s="41">
        <v>0</v>
      </c>
      <c r="H24" s="26">
        <v>92680</v>
      </c>
      <c r="I24" s="38"/>
    </row>
    <row r="25" spans="1:9" s="75" customFormat="1" ht="13.5" customHeight="1">
      <c r="A25" s="57" t="s">
        <v>149</v>
      </c>
      <c r="B25" s="41">
        <f>B27</f>
        <v>200</v>
      </c>
      <c r="C25" s="41">
        <f>C27</f>
        <v>0</v>
      </c>
      <c r="D25" s="41">
        <f>D27</f>
        <v>0</v>
      </c>
      <c r="E25" s="41">
        <f>E27</f>
        <v>120</v>
      </c>
      <c r="F25" s="41">
        <v>0</v>
      </c>
      <c r="G25" s="41">
        <v>0</v>
      </c>
      <c r="H25" s="26">
        <f>H27</f>
        <v>5500</v>
      </c>
      <c r="I25" s="38"/>
    </row>
    <row r="26" spans="1:8" s="75" customFormat="1" ht="6" customHeight="1">
      <c r="A26" s="10"/>
      <c r="B26" s="41"/>
      <c r="C26" s="233"/>
      <c r="D26" s="144"/>
      <c r="E26" s="41"/>
      <c r="F26" s="117"/>
      <c r="G26" s="117"/>
      <c r="H26" s="39"/>
    </row>
    <row r="27" spans="1:9" ht="14.25" customHeight="1">
      <c r="A27" s="55" t="s">
        <v>46</v>
      </c>
      <c r="B27" s="41">
        <f aca="true" t="shared" si="0" ref="B27:H27">SUM(B29:B30)</f>
        <v>200</v>
      </c>
      <c r="C27" s="41">
        <f t="shared" si="0"/>
        <v>0</v>
      </c>
      <c r="D27" s="41">
        <f t="shared" si="0"/>
        <v>0</v>
      </c>
      <c r="E27" s="41">
        <f t="shared" si="0"/>
        <v>120</v>
      </c>
      <c r="F27" s="41">
        <f t="shared" si="0"/>
        <v>0</v>
      </c>
      <c r="G27" s="41">
        <f t="shared" si="0"/>
        <v>0</v>
      </c>
      <c r="H27" s="26">
        <f t="shared" si="0"/>
        <v>5500</v>
      </c>
      <c r="I27" s="37"/>
    </row>
    <row r="28" spans="1:8" ht="6" customHeight="1">
      <c r="A28" s="58"/>
      <c r="B28" s="108"/>
      <c r="C28" s="233"/>
      <c r="D28" s="144"/>
      <c r="E28" s="108"/>
      <c r="F28" s="117"/>
      <c r="G28" s="117"/>
      <c r="H28" s="58"/>
    </row>
    <row r="29" spans="1:8" ht="14.25" customHeight="1">
      <c r="A29" s="10" t="s">
        <v>118</v>
      </c>
      <c r="B29" s="41">
        <v>100</v>
      </c>
      <c r="C29" s="233"/>
      <c r="D29" s="144"/>
      <c r="E29" s="41">
        <v>40</v>
      </c>
      <c r="F29" s="117"/>
      <c r="G29" s="117"/>
      <c r="H29" s="58">
        <v>1500</v>
      </c>
    </row>
    <row r="30" spans="1:8" ht="14.25" customHeight="1">
      <c r="A30" s="248" t="s">
        <v>119</v>
      </c>
      <c r="B30" s="105">
        <v>100</v>
      </c>
      <c r="C30" s="249"/>
      <c r="D30" s="250"/>
      <c r="E30" s="105">
        <v>80</v>
      </c>
      <c r="F30" s="115"/>
      <c r="G30" s="115"/>
      <c r="H30" s="77">
        <v>4000</v>
      </c>
    </row>
    <row r="31" spans="1:8" ht="16.5" hidden="1">
      <c r="A31" s="57" t="s">
        <v>37</v>
      </c>
      <c r="B31" s="41"/>
      <c r="C31" s="81"/>
      <c r="D31" s="81"/>
      <c r="E31" s="41"/>
      <c r="F31" s="80"/>
      <c r="G31" s="85"/>
      <c r="H31" s="47"/>
    </row>
    <row r="32" spans="1:8" ht="16.5" hidden="1">
      <c r="A32" s="57" t="s">
        <v>85</v>
      </c>
      <c r="B32" s="41"/>
      <c r="C32" s="257"/>
      <c r="D32" s="81"/>
      <c r="E32" s="41"/>
      <c r="F32" s="80"/>
      <c r="G32" s="85"/>
      <c r="H32" s="58"/>
    </row>
    <row r="33" spans="1:8" ht="16.5" hidden="1">
      <c r="A33" s="22" t="s">
        <v>96</v>
      </c>
      <c r="B33" s="254"/>
      <c r="C33" s="255"/>
      <c r="D33" s="255"/>
      <c r="E33" s="254"/>
      <c r="F33" s="255"/>
      <c r="G33" s="255"/>
      <c r="H33" s="256"/>
    </row>
    <row r="34" spans="1:8" ht="16.5">
      <c r="A34" s="263" t="s">
        <v>158</v>
      </c>
      <c r="B34"/>
      <c r="C34"/>
      <c r="D34"/>
      <c r="E34"/>
      <c r="F34"/>
      <c r="G34"/>
      <c r="H34"/>
    </row>
    <row r="35" spans="1:8" ht="16.5">
      <c r="A35"/>
      <c r="B35"/>
      <c r="C35"/>
      <c r="D35"/>
      <c r="E35"/>
      <c r="F35"/>
      <c r="G35"/>
      <c r="H35"/>
    </row>
    <row r="36" spans="1:8" ht="16.5">
      <c r="A36"/>
      <c r="B36"/>
      <c r="C36"/>
      <c r="D36"/>
      <c r="E36"/>
      <c r="F36"/>
      <c r="G36"/>
      <c r="H36"/>
    </row>
    <row r="37" spans="1:8" ht="16.5">
      <c r="A37" s="45"/>
      <c r="B37" s="45"/>
      <c r="C37" s="37"/>
      <c r="D37" s="37"/>
      <c r="E37" s="37"/>
      <c r="F37" s="37"/>
      <c r="G37" s="37"/>
      <c r="H37" s="37"/>
    </row>
    <row r="38" spans="6:7" ht="16.5">
      <c r="F38" s="37"/>
      <c r="G38" s="37"/>
    </row>
  </sheetData>
  <printOptions horizontalCentered="1"/>
  <pageMargins left="0.5905511811023623" right="0.7874015748031497" top="4.921259842519685" bottom="0.5905511811023623" header="0.31496062992125984" footer="0.31496062992125984"/>
  <pageSetup horizontalDpi="300" verticalDpi="300" orientation="landscape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I40"/>
  <sheetViews>
    <sheetView zoomScale="78" zoomScaleNormal="78" workbookViewId="0" topLeftCell="A1">
      <selection activeCell="A4" sqref="A4:IV20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16384" width="14.875" style="22" customWidth="1"/>
  </cols>
  <sheetData>
    <row r="1" spans="1:8" s="17" customFormat="1" ht="34.5" customHeight="1">
      <c r="A1" s="15" t="s">
        <v>123</v>
      </c>
      <c r="B1" s="15"/>
      <c r="C1" s="15"/>
      <c r="D1" s="16"/>
      <c r="E1" s="16"/>
      <c r="F1" s="16"/>
      <c r="G1" s="16"/>
      <c r="H1" s="16"/>
    </row>
    <row r="2" spans="1:8" s="17" customFormat="1" ht="23.25" customHeight="1">
      <c r="A2" s="7" t="s">
        <v>0</v>
      </c>
      <c r="B2" s="98" t="s">
        <v>71</v>
      </c>
      <c r="C2" s="18" t="s">
        <v>70</v>
      </c>
      <c r="D2" s="19"/>
      <c r="E2" s="103" t="s">
        <v>74</v>
      </c>
      <c r="F2" s="20" t="s">
        <v>26</v>
      </c>
      <c r="G2" s="20"/>
      <c r="H2" s="90" t="s">
        <v>159</v>
      </c>
    </row>
    <row r="3" spans="1:8" ht="18" customHeight="1">
      <c r="A3" s="9" t="s">
        <v>45</v>
      </c>
      <c r="B3" s="101" t="s">
        <v>72</v>
      </c>
      <c r="C3" s="20" t="s">
        <v>2</v>
      </c>
      <c r="D3" s="102" t="s">
        <v>3</v>
      </c>
      <c r="E3" s="104" t="s">
        <v>72</v>
      </c>
      <c r="F3" s="20" t="s">
        <v>2</v>
      </c>
      <c r="G3" s="20" t="s">
        <v>3</v>
      </c>
      <c r="H3" s="21" t="s">
        <v>4</v>
      </c>
    </row>
    <row r="4" spans="1:8" ht="16.5" customHeight="1" hidden="1">
      <c r="A4" s="10" t="s">
        <v>5</v>
      </c>
      <c r="B4" s="10"/>
      <c r="C4" s="24">
        <v>0</v>
      </c>
      <c r="D4" s="25">
        <v>450</v>
      </c>
      <c r="E4" s="25"/>
      <c r="F4" s="25">
        <v>545</v>
      </c>
      <c r="G4" s="25">
        <v>1400</v>
      </c>
      <c r="H4" s="38">
        <v>90336</v>
      </c>
    </row>
    <row r="5" spans="1:8" ht="16.5" customHeight="1" hidden="1">
      <c r="A5" s="11" t="s">
        <v>6</v>
      </c>
      <c r="B5" s="11"/>
      <c r="C5" s="24">
        <v>0</v>
      </c>
      <c r="D5" s="25">
        <v>0</v>
      </c>
      <c r="E5" s="25"/>
      <c r="F5" s="25" t="s">
        <v>27</v>
      </c>
      <c r="G5" s="25">
        <v>0</v>
      </c>
      <c r="H5" s="38">
        <v>0</v>
      </c>
    </row>
    <row r="6" spans="1:8" ht="16.5" customHeight="1" hidden="1">
      <c r="A6" s="11" t="s">
        <v>7</v>
      </c>
      <c r="B6" s="11"/>
      <c r="C6" s="24">
        <v>0</v>
      </c>
      <c r="D6" s="25">
        <v>0</v>
      </c>
      <c r="E6" s="25"/>
      <c r="F6" s="25">
        <v>0</v>
      </c>
      <c r="G6" s="25">
        <v>2347</v>
      </c>
      <c r="H6" s="38">
        <v>111166</v>
      </c>
    </row>
    <row r="7" spans="1:8" ht="15" customHeight="1" hidden="1">
      <c r="A7" s="11" t="s">
        <v>8</v>
      </c>
      <c r="B7" s="11"/>
      <c r="C7" s="24">
        <v>0</v>
      </c>
      <c r="D7" s="24">
        <v>750</v>
      </c>
      <c r="E7" s="24"/>
      <c r="F7" s="24">
        <v>0</v>
      </c>
      <c r="G7" s="25">
        <v>0</v>
      </c>
      <c r="H7" s="38">
        <v>36375</v>
      </c>
    </row>
    <row r="8" spans="1:8" ht="15" customHeight="1" hidden="1">
      <c r="A8" s="10" t="s">
        <v>28</v>
      </c>
      <c r="B8" s="10"/>
      <c r="C8" s="24">
        <v>1191</v>
      </c>
      <c r="D8" s="24">
        <v>400</v>
      </c>
      <c r="E8" s="24"/>
      <c r="F8" s="24">
        <v>5781</v>
      </c>
      <c r="G8" s="25">
        <v>880</v>
      </c>
      <c r="H8" s="38">
        <v>229337</v>
      </c>
    </row>
    <row r="9" spans="1:8" ht="15" customHeight="1" hidden="1">
      <c r="A9" s="10" t="s">
        <v>30</v>
      </c>
      <c r="B9" s="10"/>
      <c r="C9" s="24">
        <v>0</v>
      </c>
      <c r="D9" s="25">
        <v>100</v>
      </c>
      <c r="E9" s="25"/>
      <c r="F9" s="25">
        <v>235</v>
      </c>
      <c r="G9" s="25">
        <v>1045</v>
      </c>
      <c r="H9" s="24">
        <v>28115</v>
      </c>
    </row>
    <row r="10" spans="1:8" ht="15" customHeight="1" hidden="1">
      <c r="A10" s="10" t="s">
        <v>31</v>
      </c>
      <c r="B10" s="41">
        <f aca="true" t="shared" si="0" ref="B10:B19">SUM(C10,D10)</f>
        <v>300</v>
      </c>
      <c r="C10" s="25">
        <v>300</v>
      </c>
      <c r="D10" s="25">
        <v>0</v>
      </c>
      <c r="E10" s="41">
        <f aca="true" t="shared" si="1" ref="E10:E19">SUM(F10,G10)</f>
        <v>545</v>
      </c>
      <c r="F10" s="39">
        <v>175</v>
      </c>
      <c r="G10" s="39">
        <v>370</v>
      </c>
      <c r="H10" s="39">
        <v>68951</v>
      </c>
    </row>
    <row r="11" spans="1:8" ht="15" customHeight="1" hidden="1">
      <c r="A11" s="10" t="s">
        <v>44</v>
      </c>
      <c r="B11" s="41">
        <f t="shared" si="0"/>
        <v>0</v>
      </c>
      <c r="C11" s="25">
        <v>0</v>
      </c>
      <c r="D11" s="25">
        <v>0</v>
      </c>
      <c r="E11" s="41">
        <f t="shared" si="1"/>
        <v>2554</v>
      </c>
      <c r="F11" s="39">
        <v>701</v>
      </c>
      <c r="G11" s="39">
        <v>1853</v>
      </c>
      <c r="H11" s="39">
        <v>100285</v>
      </c>
    </row>
    <row r="12" spans="1:8" ht="15" customHeight="1" hidden="1">
      <c r="A12" s="118" t="s">
        <v>79</v>
      </c>
      <c r="B12" s="41">
        <f t="shared" si="0"/>
        <v>0</v>
      </c>
      <c r="C12" s="25">
        <v>0</v>
      </c>
      <c r="D12" s="25">
        <v>0</v>
      </c>
      <c r="E12" s="41">
        <f t="shared" si="1"/>
        <v>350</v>
      </c>
      <c r="F12" s="39">
        <v>0</v>
      </c>
      <c r="G12" s="128">
        <v>350</v>
      </c>
      <c r="H12" s="24">
        <v>13500</v>
      </c>
    </row>
    <row r="13" spans="1:8" s="75" customFormat="1" ht="13.5" customHeight="1" hidden="1">
      <c r="A13" s="57" t="s">
        <v>80</v>
      </c>
      <c r="B13" s="41">
        <f t="shared" si="0"/>
        <v>590</v>
      </c>
      <c r="C13" s="25">
        <v>590</v>
      </c>
      <c r="D13" s="25">
        <v>0</v>
      </c>
      <c r="E13" s="41">
        <f t="shared" si="1"/>
        <v>1480</v>
      </c>
      <c r="F13" s="39">
        <v>1420</v>
      </c>
      <c r="G13" s="128">
        <v>60</v>
      </c>
      <c r="H13" s="24">
        <v>196250</v>
      </c>
    </row>
    <row r="14" spans="1:8" s="75" customFormat="1" ht="13.5" customHeight="1" hidden="1">
      <c r="A14" s="57" t="s">
        <v>81</v>
      </c>
      <c r="B14" s="41">
        <f t="shared" si="0"/>
        <v>323</v>
      </c>
      <c r="C14" s="25">
        <v>323</v>
      </c>
      <c r="D14" s="25"/>
      <c r="E14" s="41">
        <f t="shared" si="1"/>
        <v>100</v>
      </c>
      <c r="F14" s="39">
        <v>100</v>
      </c>
      <c r="G14" s="128"/>
      <c r="H14" s="24">
        <v>19000</v>
      </c>
    </row>
    <row r="15" spans="1:8" s="75" customFormat="1" ht="13.5" customHeight="1" hidden="1">
      <c r="A15" s="57" t="s">
        <v>82</v>
      </c>
      <c r="B15" s="41">
        <f t="shared" si="0"/>
        <v>0</v>
      </c>
      <c r="C15" s="25"/>
      <c r="D15" s="25"/>
      <c r="E15" s="41">
        <f t="shared" si="1"/>
        <v>0</v>
      </c>
      <c r="F15" s="39"/>
      <c r="G15" s="128"/>
      <c r="H15" s="24">
        <v>0</v>
      </c>
    </row>
    <row r="16" spans="1:8" s="75" customFormat="1" ht="13.5" customHeight="1" hidden="1">
      <c r="A16" s="57" t="s">
        <v>83</v>
      </c>
      <c r="B16" s="41">
        <f t="shared" si="0"/>
        <v>280</v>
      </c>
      <c r="C16" s="24">
        <v>280</v>
      </c>
      <c r="D16" s="128"/>
      <c r="E16" s="41">
        <f t="shared" si="1"/>
        <v>14630</v>
      </c>
      <c r="F16" s="39">
        <v>14630</v>
      </c>
      <c r="G16" s="128"/>
      <c r="H16" s="24">
        <v>507600</v>
      </c>
    </row>
    <row r="17" spans="1:8" s="75" customFormat="1" ht="13.5" customHeight="1" hidden="1">
      <c r="A17" s="57" t="s">
        <v>84</v>
      </c>
      <c r="B17" s="41">
        <f t="shared" si="0"/>
        <v>1270</v>
      </c>
      <c r="C17" s="24">
        <v>1270</v>
      </c>
      <c r="D17" s="128"/>
      <c r="E17" s="41">
        <f t="shared" si="1"/>
        <v>6159</v>
      </c>
      <c r="F17" s="39">
        <v>6159</v>
      </c>
      <c r="G17" s="128"/>
      <c r="H17" s="24">
        <v>314450</v>
      </c>
    </row>
    <row r="18" spans="1:8" s="75" customFormat="1" ht="13.5" customHeight="1" hidden="1">
      <c r="A18" s="57" t="s">
        <v>89</v>
      </c>
      <c r="B18" s="41">
        <f t="shared" si="0"/>
        <v>960</v>
      </c>
      <c r="C18" s="113">
        <v>960</v>
      </c>
      <c r="D18" s="120"/>
      <c r="E18" s="41">
        <f t="shared" si="1"/>
        <v>2525</v>
      </c>
      <c r="F18" s="113">
        <v>2525</v>
      </c>
      <c r="G18" s="120"/>
      <c r="H18" s="24">
        <v>224500</v>
      </c>
    </row>
    <row r="19" spans="1:8" s="75" customFormat="1" ht="13.5" customHeight="1" hidden="1">
      <c r="A19" s="57" t="s">
        <v>91</v>
      </c>
      <c r="B19" s="41">
        <f t="shared" si="0"/>
        <v>300</v>
      </c>
      <c r="C19" s="113">
        <v>300</v>
      </c>
      <c r="D19" s="120"/>
      <c r="E19" s="41">
        <f t="shared" si="1"/>
        <v>2800</v>
      </c>
      <c r="F19" s="113">
        <v>2800</v>
      </c>
      <c r="G19" s="120"/>
      <c r="H19" s="24">
        <v>225500</v>
      </c>
    </row>
    <row r="20" spans="1:9" s="75" customFormat="1" ht="13.5" customHeight="1" hidden="1">
      <c r="A20" s="57" t="s">
        <v>160</v>
      </c>
      <c r="B20" s="41">
        <v>150</v>
      </c>
      <c r="C20" s="26"/>
      <c r="D20" s="127"/>
      <c r="E20" s="41">
        <v>7254</v>
      </c>
      <c r="F20" s="26"/>
      <c r="G20" s="127"/>
      <c r="H20" s="26">
        <v>519400</v>
      </c>
      <c r="I20" s="58"/>
    </row>
    <row r="21" spans="1:9" s="75" customFormat="1" ht="13.5" customHeight="1">
      <c r="A21" s="57" t="s">
        <v>103</v>
      </c>
      <c r="B21" s="41">
        <v>7275</v>
      </c>
      <c r="C21" s="26"/>
      <c r="D21" s="127"/>
      <c r="E21" s="41">
        <v>27626</v>
      </c>
      <c r="F21" s="26"/>
      <c r="G21" s="127"/>
      <c r="H21" s="26">
        <v>2780730</v>
      </c>
      <c r="I21" s="58"/>
    </row>
    <row r="22" spans="1:9" s="75" customFormat="1" ht="13.5" customHeight="1">
      <c r="A22" s="57" t="s">
        <v>111</v>
      </c>
      <c r="B22" s="41">
        <v>850</v>
      </c>
      <c r="C22" s="26">
        <v>0</v>
      </c>
      <c r="D22" s="127">
        <v>0</v>
      </c>
      <c r="E22" s="41">
        <v>1950</v>
      </c>
      <c r="F22" s="26">
        <v>0</v>
      </c>
      <c r="G22" s="127">
        <v>0</v>
      </c>
      <c r="H22" s="26">
        <v>343400</v>
      </c>
      <c r="I22" s="58"/>
    </row>
    <row r="23" spans="1:9" s="75" customFormat="1" ht="13.5" customHeight="1">
      <c r="A23" s="57" t="s">
        <v>112</v>
      </c>
      <c r="B23" s="41">
        <v>0</v>
      </c>
      <c r="C23" s="26"/>
      <c r="D23" s="127"/>
      <c r="E23" s="41">
        <v>4290</v>
      </c>
      <c r="F23" s="26"/>
      <c r="G23" s="127"/>
      <c r="H23" s="26">
        <v>469870</v>
      </c>
      <c r="I23" s="58"/>
    </row>
    <row r="24" spans="1:9" s="75" customFormat="1" ht="13.5" customHeight="1">
      <c r="A24" s="57" t="s">
        <v>136</v>
      </c>
      <c r="B24" s="41">
        <v>0</v>
      </c>
      <c r="C24" s="41">
        <v>0</v>
      </c>
      <c r="D24" s="41">
        <v>0</v>
      </c>
      <c r="E24" s="41">
        <v>1740</v>
      </c>
      <c r="F24" s="41">
        <v>0</v>
      </c>
      <c r="G24" s="41">
        <v>0</v>
      </c>
      <c r="H24" s="26">
        <v>90450</v>
      </c>
      <c r="I24" s="58"/>
    </row>
    <row r="25" spans="1:9" s="75" customFormat="1" ht="13.5" customHeight="1">
      <c r="A25" s="57" t="s">
        <v>145</v>
      </c>
      <c r="B25" s="41">
        <f>B27</f>
        <v>0</v>
      </c>
      <c r="C25" s="41">
        <f aca="true" t="shared" si="2" ref="C25:H25">C27</f>
        <v>0</v>
      </c>
      <c r="D25" s="41">
        <f t="shared" si="2"/>
        <v>0</v>
      </c>
      <c r="E25" s="41">
        <f t="shared" si="2"/>
        <v>770</v>
      </c>
      <c r="F25" s="41">
        <f t="shared" si="2"/>
        <v>0</v>
      </c>
      <c r="G25" s="41">
        <f t="shared" si="2"/>
        <v>0</v>
      </c>
      <c r="H25" s="26">
        <f t="shared" si="2"/>
        <v>75760</v>
      </c>
      <c r="I25" s="58"/>
    </row>
    <row r="26" spans="1:8" ht="6" customHeight="1">
      <c r="A26" s="27"/>
      <c r="B26" s="94"/>
      <c r="C26" s="113"/>
      <c r="D26" s="120"/>
      <c r="E26" s="86"/>
      <c r="F26" s="113"/>
      <c r="G26" s="120"/>
      <c r="H26" s="29"/>
    </row>
    <row r="27" spans="1:8" s="75" customFormat="1" ht="13.5" customHeight="1">
      <c r="A27" s="30" t="s">
        <v>46</v>
      </c>
      <c r="B27" s="41">
        <f>SUM(B29:B29)</f>
        <v>0</v>
      </c>
      <c r="C27" s="26"/>
      <c r="D27" s="127"/>
      <c r="E27" s="41">
        <f>SUM(E29:E29)</f>
        <v>770</v>
      </c>
      <c r="F27" s="26"/>
      <c r="G27" s="127"/>
      <c r="H27" s="26">
        <f>SUM(H29:H29)</f>
        <v>75760</v>
      </c>
    </row>
    <row r="28" spans="1:8" ht="6" customHeight="1">
      <c r="A28" s="62"/>
      <c r="B28" s="108"/>
      <c r="C28" s="113"/>
      <c r="D28" s="120"/>
      <c r="E28" s="108"/>
      <c r="F28" s="113"/>
      <c r="G28" s="120"/>
      <c r="H28" s="29"/>
    </row>
    <row r="29" spans="1:8" s="75" customFormat="1" ht="16.5">
      <c r="A29" s="66" t="s">
        <v>86</v>
      </c>
      <c r="B29" s="105">
        <v>0</v>
      </c>
      <c r="C29" s="113"/>
      <c r="D29" s="120"/>
      <c r="E29" s="105">
        <v>770</v>
      </c>
      <c r="F29" s="113"/>
      <c r="G29" s="120"/>
      <c r="H29" s="56">
        <v>75760</v>
      </c>
    </row>
    <row r="30" ht="16.5" hidden="1">
      <c r="A30" s="22" t="s">
        <v>96</v>
      </c>
    </row>
    <row r="31" ht="16.5">
      <c r="A31" s="263" t="s">
        <v>158</v>
      </c>
    </row>
    <row r="32" ht="15.75"/>
    <row r="33" ht="15.75"/>
    <row r="34" ht="15.75"/>
    <row r="35" ht="15.75"/>
    <row r="36" ht="15.75"/>
    <row r="37" ht="15.75"/>
    <row r="38" spans="1:8" ht="16.5">
      <c r="A38" s="60"/>
      <c r="B38" s="60"/>
      <c r="C38" s="84"/>
      <c r="D38" s="84"/>
      <c r="E38" s="84"/>
      <c r="F38" s="37"/>
      <c r="G38" s="37"/>
      <c r="H38" s="37"/>
    </row>
    <row r="39" spans="1:8" ht="16.5">
      <c r="A39" s="45"/>
      <c r="B39" s="45"/>
      <c r="C39" s="84"/>
      <c r="D39" s="84"/>
      <c r="E39" s="84"/>
      <c r="F39" s="37"/>
      <c r="G39" s="37"/>
      <c r="H39" s="37"/>
    </row>
    <row r="40" spans="3:7" ht="16.5">
      <c r="C40" s="37"/>
      <c r="D40" s="37"/>
      <c r="F40" s="37"/>
      <c r="G40" s="37"/>
    </row>
  </sheetData>
  <printOptions horizontalCentered="1"/>
  <pageMargins left="0.5905511811023623" right="0.7874015748031497" top="4.724409448818898" bottom="0.7874015748031497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I49"/>
  <sheetViews>
    <sheetView zoomScale="78" zoomScaleNormal="78" workbookViewId="0" topLeftCell="A1">
      <selection activeCell="B37" sqref="B37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30.625" style="22" hidden="1" customWidth="1"/>
    <col min="5" max="5" width="30.625" style="22" customWidth="1"/>
    <col min="6" max="7" width="30.625" style="22" hidden="1" customWidth="1"/>
    <col min="8" max="8" width="16.625" style="37" customWidth="1"/>
    <col min="9" max="9" width="2.25390625" style="37" customWidth="1"/>
    <col min="10" max="16384" width="14.875" style="22" customWidth="1"/>
  </cols>
  <sheetData>
    <row r="1" spans="1:9" s="17" customFormat="1" ht="57.75" customHeight="1">
      <c r="A1" s="15" t="s">
        <v>124</v>
      </c>
      <c r="B1" s="15"/>
      <c r="C1" s="16"/>
      <c r="D1" s="16"/>
      <c r="E1" s="16"/>
      <c r="F1" s="16"/>
      <c r="G1" s="16"/>
      <c r="H1" s="53"/>
      <c r="I1" s="46"/>
    </row>
    <row r="2" spans="1:9" s="17" customFormat="1" ht="23.25" customHeight="1">
      <c r="A2" s="7" t="s">
        <v>0</v>
      </c>
      <c r="B2" s="98" t="s">
        <v>71</v>
      </c>
      <c r="C2" s="18" t="s">
        <v>70</v>
      </c>
      <c r="D2" s="19"/>
      <c r="E2" s="103" t="s">
        <v>74</v>
      </c>
      <c r="F2" s="20" t="s">
        <v>26</v>
      </c>
      <c r="G2" s="20"/>
      <c r="H2" s="90" t="s">
        <v>159</v>
      </c>
      <c r="I2" s="46"/>
    </row>
    <row r="3" spans="1:8" ht="18" customHeight="1">
      <c r="A3" s="9" t="s">
        <v>45</v>
      </c>
      <c r="B3" s="101" t="s">
        <v>72</v>
      </c>
      <c r="C3" s="20" t="s">
        <v>2</v>
      </c>
      <c r="D3" s="102" t="s">
        <v>3</v>
      </c>
      <c r="E3" s="104" t="s">
        <v>72</v>
      </c>
      <c r="F3" s="20" t="s">
        <v>2</v>
      </c>
      <c r="G3" s="20" t="s">
        <v>3</v>
      </c>
      <c r="H3" s="54" t="s">
        <v>4</v>
      </c>
    </row>
    <row r="4" spans="1:8" ht="16.5" customHeight="1" hidden="1">
      <c r="A4" s="10" t="s">
        <v>5</v>
      </c>
      <c r="B4" s="10"/>
      <c r="C4" s="26">
        <v>1030</v>
      </c>
      <c r="D4" s="41">
        <v>310</v>
      </c>
      <c r="E4" s="41"/>
      <c r="F4" s="41" t="s">
        <v>27</v>
      </c>
      <c r="G4" s="41" t="s">
        <v>27</v>
      </c>
      <c r="H4" s="38">
        <v>67580</v>
      </c>
    </row>
    <row r="5" spans="1:8" ht="16.5" customHeight="1" hidden="1">
      <c r="A5" s="11" t="s">
        <v>6</v>
      </c>
      <c r="B5" s="11"/>
      <c r="C5" s="26" t="s">
        <v>27</v>
      </c>
      <c r="D5" s="41" t="s">
        <v>27</v>
      </c>
      <c r="E5" s="41"/>
      <c r="F5" s="41" t="s">
        <v>27</v>
      </c>
      <c r="G5" s="41" t="s">
        <v>27</v>
      </c>
      <c r="H5" s="38" t="s">
        <v>27</v>
      </c>
    </row>
    <row r="6" spans="1:8" ht="16.5" customHeight="1" hidden="1">
      <c r="A6" s="11" t="s">
        <v>7</v>
      </c>
      <c r="B6" s="11"/>
      <c r="C6" s="26">
        <v>95</v>
      </c>
      <c r="D6" s="41">
        <v>0</v>
      </c>
      <c r="E6" s="41"/>
      <c r="F6" s="41">
        <v>0</v>
      </c>
      <c r="G6" s="41">
        <v>0</v>
      </c>
      <c r="H6" s="38">
        <v>3450</v>
      </c>
    </row>
    <row r="7" spans="1:8" ht="15" customHeight="1" hidden="1">
      <c r="A7" s="11" t="s">
        <v>8</v>
      </c>
      <c r="B7" s="11"/>
      <c r="C7" s="26">
        <v>320</v>
      </c>
      <c r="D7" s="41">
        <v>0</v>
      </c>
      <c r="E7" s="41"/>
      <c r="F7" s="41">
        <v>215</v>
      </c>
      <c r="G7" s="41">
        <v>0</v>
      </c>
      <c r="H7" s="26">
        <v>1333</v>
      </c>
    </row>
    <row r="8" spans="1:8" ht="15" customHeight="1" hidden="1">
      <c r="A8" s="11" t="s">
        <v>28</v>
      </c>
      <c r="B8" s="11"/>
      <c r="C8" s="26">
        <v>715</v>
      </c>
      <c r="D8" s="41">
        <v>348</v>
      </c>
      <c r="E8" s="41"/>
      <c r="F8" s="41">
        <v>0</v>
      </c>
      <c r="G8" s="41">
        <v>24</v>
      </c>
      <c r="H8" s="26">
        <v>36736</v>
      </c>
    </row>
    <row r="9" spans="1:8" ht="15" customHeight="1" hidden="1">
      <c r="A9" s="11" t="s">
        <v>30</v>
      </c>
      <c r="B9" s="11"/>
      <c r="C9" s="26">
        <v>50</v>
      </c>
      <c r="D9" s="26">
        <v>0</v>
      </c>
      <c r="E9" s="26"/>
      <c r="F9" s="26">
        <v>230</v>
      </c>
      <c r="G9" s="26">
        <v>0</v>
      </c>
      <c r="H9" s="26">
        <v>31000</v>
      </c>
    </row>
    <row r="10" spans="1:8" ht="15" customHeight="1" hidden="1">
      <c r="A10" s="11" t="s">
        <v>31</v>
      </c>
      <c r="B10" s="41">
        <f>SUM(C10,D10)</f>
        <v>820</v>
      </c>
      <c r="C10" s="26">
        <v>750</v>
      </c>
      <c r="D10" s="38">
        <v>70</v>
      </c>
      <c r="E10" s="41">
        <f aca="true" t="shared" si="0" ref="E10:E17">SUM(F10,G10)</f>
        <v>0</v>
      </c>
      <c r="F10" s="38">
        <v>0</v>
      </c>
      <c r="G10" s="38">
        <v>0</v>
      </c>
      <c r="H10" s="38">
        <v>3415</v>
      </c>
    </row>
    <row r="11" spans="1:8" ht="15" customHeight="1" hidden="1">
      <c r="A11" s="11" t="s">
        <v>44</v>
      </c>
      <c r="B11" s="41">
        <f aca="true" t="shared" si="1" ref="B11:B17">SUM(C11,D11)</f>
        <v>0</v>
      </c>
      <c r="C11" s="26">
        <v>0</v>
      </c>
      <c r="D11" s="38">
        <v>0</v>
      </c>
      <c r="E11" s="41">
        <f t="shared" si="0"/>
        <v>0</v>
      </c>
      <c r="F11" s="38">
        <v>0</v>
      </c>
      <c r="G11" s="38">
        <v>0</v>
      </c>
      <c r="H11" s="38">
        <v>0</v>
      </c>
    </row>
    <row r="12" spans="1:8" ht="15" customHeight="1" hidden="1">
      <c r="A12" s="118" t="s">
        <v>79</v>
      </c>
      <c r="B12" s="41">
        <f t="shared" si="1"/>
        <v>90</v>
      </c>
      <c r="C12" s="26">
        <v>90</v>
      </c>
      <c r="D12" s="38">
        <v>0</v>
      </c>
      <c r="E12" s="41">
        <f t="shared" si="0"/>
        <v>55</v>
      </c>
      <c r="F12" s="38">
        <v>55</v>
      </c>
      <c r="G12" s="38">
        <v>0</v>
      </c>
      <c r="H12" s="38">
        <v>23543</v>
      </c>
    </row>
    <row r="13" spans="1:8" ht="15" customHeight="1" hidden="1">
      <c r="A13" s="118" t="s">
        <v>80</v>
      </c>
      <c r="B13" s="41">
        <f t="shared" si="1"/>
        <v>4398</v>
      </c>
      <c r="C13" s="26">
        <v>1098</v>
      </c>
      <c r="D13" s="38">
        <v>3300</v>
      </c>
      <c r="E13" s="41">
        <f t="shared" si="0"/>
        <v>130</v>
      </c>
      <c r="F13" s="38">
        <v>30</v>
      </c>
      <c r="G13" s="38">
        <v>100</v>
      </c>
      <c r="H13" s="38">
        <v>243709</v>
      </c>
    </row>
    <row r="14" spans="1:8" ht="15" customHeight="1" hidden="1">
      <c r="A14" s="118" t="s">
        <v>81</v>
      </c>
      <c r="B14" s="41">
        <f t="shared" si="1"/>
        <v>0</v>
      </c>
      <c r="C14" s="297">
        <v>0</v>
      </c>
      <c r="D14" s="298"/>
      <c r="E14" s="41">
        <f t="shared" si="0"/>
        <v>0</v>
      </c>
      <c r="F14" s="297">
        <v>0</v>
      </c>
      <c r="G14" s="287"/>
      <c r="H14" s="38">
        <v>800</v>
      </c>
    </row>
    <row r="15" spans="1:9" s="75" customFormat="1" ht="13.5" customHeight="1" hidden="1">
      <c r="A15" s="57" t="s">
        <v>82</v>
      </c>
      <c r="B15" s="41">
        <f t="shared" si="1"/>
        <v>0</v>
      </c>
      <c r="C15" s="299">
        <v>0</v>
      </c>
      <c r="D15" s="300"/>
      <c r="E15" s="41">
        <f t="shared" si="0"/>
        <v>0</v>
      </c>
      <c r="F15" s="299">
        <v>0</v>
      </c>
      <c r="G15" s="285"/>
      <c r="H15" s="38">
        <v>0</v>
      </c>
      <c r="I15" s="58"/>
    </row>
    <row r="16" spans="1:9" s="75" customFormat="1" ht="13.5" customHeight="1" hidden="1">
      <c r="A16" s="57" t="s">
        <v>83</v>
      </c>
      <c r="B16" s="41">
        <f t="shared" si="1"/>
        <v>233</v>
      </c>
      <c r="C16" s="303">
        <v>233</v>
      </c>
      <c r="D16" s="304"/>
      <c r="E16" s="41">
        <f t="shared" si="0"/>
        <v>900</v>
      </c>
      <c r="F16" s="303">
        <v>900</v>
      </c>
      <c r="G16" s="283"/>
      <c r="H16" s="38">
        <v>28161</v>
      </c>
      <c r="I16" s="58"/>
    </row>
    <row r="17" spans="1:9" s="75" customFormat="1" ht="13.5" customHeight="1" hidden="1">
      <c r="A17" s="57" t="s">
        <v>84</v>
      </c>
      <c r="B17" s="41">
        <f t="shared" si="1"/>
        <v>60</v>
      </c>
      <c r="C17" s="202">
        <v>60</v>
      </c>
      <c r="D17" s="201"/>
      <c r="E17" s="41">
        <f t="shared" si="0"/>
        <v>1160</v>
      </c>
      <c r="F17" s="202">
        <v>1160</v>
      </c>
      <c r="G17" s="201"/>
      <c r="H17" s="38">
        <v>35801</v>
      </c>
      <c r="I17" s="58"/>
    </row>
    <row r="18" spans="1:9" s="75" customFormat="1" ht="13.5" customHeight="1" hidden="1">
      <c r="A18" s="57" t="s">
        <v>89</v>
      </c>
      <c r="B18" s="41">
        <f>SUM(C18,D18)</f>
        <v>0</v>
      </c>
      <c r="C18" s="299">
        <v>0</v>
      </c>
      <c r="D18" s="300"/>
      <c r="E18" s="41">
        <f>SUM(F18,G18)</f>
        <v>0</v>
      </c>
      <c r="F18" s="299">
        <v>0</v>
      </c>
      <c r="G18" s="285"/>
      <c r="H18" s="38">
        <v>0</v>
      </c>
      <c r="I18" s="58"/>
    </row>
    <row r="19" spans="1:9" s="75" customFormat="1" ht="13.5" customHeight="1" hidden="1">
      <c r="A19" s="57" t="s">
        <v>91</v>
      </c>
      <c r="B19" s="41">
        <f>SUM(C19,D19)</f>
        <v>670</v>
      </c>
      <c r="C19" s="301">
        <v>670</v>
      </c>
      <c r="D19" s="302"/>
      <c r="E19" s="41">
        <f>SUM(F19,G19)</f>
        <v>300</v>
      </c>
      <c r="F19" s="114">
        <v>300</v>
      </c>
      <c r="G19" s="114"/>
      <c r="H19" s="38">
        <v>93604</v>
      </c>
      <c r="I19" s="58"/>
    </row>
    <row r="20" spans="1:9" s="75" customFormat="1" ht="13.5" customHeight="1" hidden="1">
      <c r="A20" s="57" t="s">
        <v>160</v>
      </c>
      <c r="B20" s="41">
        <v>2670</v>
      </c>
      <c r="C20" s="26"/>
      <c r="D20" s="127"/>
      <c r="E20" s="41">
        <v>568</v>
      </c>
      <c r="F20" s="26"/>
      <c r="G20" s="127"/>
      <c r="H20" s="26">
        <v>211964</v>
      </c>
      <c r="I20" s="58"/>
    </row>
    <row r="21" spans="1:9" s="75" customFormat="1" ht="13.5" customHeight="1">
      <c r="A21" s="57" t="s">
        <v>103</v>
      </c>
      <c r="B21" s="41">
        <v>2115</v>
      </c>
      <c r="C21" s="26"/>
      <c r="D21" s="127"/>
      <c r="E21" s="41">
        <v>551</v>
      </c>
      <c r="F21" s="26"/>
      <c r="G21" s="127"/>
      <c r="H21" s="26">
        <v>56730</v>
      </c>
      <c r="I21" s="58"/>
    </row>
    <row r="22" spans="1:9" s="75" customFormat="1" ht="13.5" customHeight="1">
      <c r="A22" s="57" t="s">
        <v>111</v>
      </c>
      <c r="B22" s="41">
        <v>2200</v>
      </c>
      <c r="C22" s="26">
        <v>0</v>
      </c>
      <c r="D22" s="127">
        <v>0</v>
      </c>
      <c r="E22" s="41">
        <v>0</v>
      </c>
      <c r="F22" s="26">
        <v>0</v>
      </c>
      <c r="G22" s="127">
        <v>0</v>
      </c>
      <c r="H22" s="26">
        <v>78706</v>
      </c>
      <c r="I22" s="58"/>
    </row>
    <row r="23" spans="1:9" s="75" customFormat="1" ht="13.5" customHeight="1">
      <c r="A23" s="57" t="s">
        <v>112</v>
      </c>
      <c r="B23" s="41">
        <v>0</v>
      </c>
      <c r="C23" s="26"/>
      <c r="D23" s="127"/>
      <c r="E23" s="41">
        <v>0</v>
      </c>
      <c r="F23" s="26"/>
      <c r="G23" s="127"/>
      <c r="H23" s="26">
        <v>0</v>
      </c>
      <c r="I23" s="58"/>
    </row>
    <row r="24" spans="1:9" s="75" customFormat="1" ht="13.5" customHeight="1">
      <c r="A24" s="57" t="s">
        <v>136</v>
      </c>
      <c r="B24" s="41">
        <v>435</v>
      </c>
      <c r="C24" s="41">
        <v>0</v>
      </c>
      <c r="D24" s="41">
        <v>0</v>
      </c>
      <c r="E24" s="41">
        <v>200</v>
      </c>
      <c r="F24" s="41">
        <v>0</v>
      </c>
      <c r="G24" s="41">
        <v>0</v>
      </c>
      <c r="H24" s="26">
        <v>139450</v>
      </c>
      <c r="I24" s="58"/>
    </row>
    <row r="25" spans="1:9" s="75" customFormat="1" ht="13.5" customHeight="1">
      <c r="A25" s="57" t="s">
        <v>145</v>
      </c>
      <c r="B25" s="41">
        <v>0</v>
      </c>
      <c r="C25" s="41" t="e">
        <f>#REF!+#REF!+C28</f>
        <v>#REF!</v>
      </c>
      <c r="D25" s="41" t="e">
        <f>#REF!+#REF!+D28</f>
        <v>#REF!</v>
      </c>
      <c r="E25" s="41">
        <v>0</v>
      </c>
      <c r="F25" s="41" t="e">
        <f>#REF!+#REF!+F28</f>
        <v>#REF!</v>
      </c>
      <c r="G25" s="41" t="e">
        <f>#REF!+#REF!+G28</f>
        <v>#REF!</v>
      </c>
      <c r="H25" s="26">
        <v>0</v>
      </c>
      <c r="I25" s="58"/>
    </row>
    <row r="26" spans="1:9" s="75" customFormat="1" ht="16.5">
      <c r="A26" s="61"/>
      <c r="B26" s="105"/>
      <c r="C26" s="162"/>
      <c r="D26" s="162"/>
      <c r="E26" s="105"/>
      <c r="F26" s="162"/>
      <c r="G26" s="162"/>
      <c r="H26" s="44"/>
      <c r="I26" s="58"/>
    </row>
    <row r="27" spans="1:9" s="75" customFormat="1" ht="16.5" hidden="1">
      <c r="A27" s="57"/>
      <c r="B27" s="41"/>
      <c r="C27" s="114"/>
      <c r="D27" s="114"/>
      <c r="E27" s="41"/>
      <c r="F27" s="114"/>
      <c r="G27" s="114"/>
      <c r="H27" s="38"/>
      <c r="I27" s="58"/>
    </row>
    <row r="28" spans="1:9" s="75" customFormat="1" ht="16.5" hidden="1">
      <c r="A28" s="247" t="s">
        <v>106</v>
      </c>
      <c r="B28" s="41">
        <f>B30</f>
        <v>0</v>
      </c>
      <c r="C28" s="114"/>
      <c r="D28" s="114"/>
      <c r="E28" s="41">
        <f>E30</f>
        <v>0</v>
      </c>
      <c r="F28" s="114"/>
      <c r="G28" s="114"/>
      <c r="H28" s="26">
        <f>H30</f>
        <v>0</v>
      </c>
      <c r="I28" s="58"/>
    </row>
    <row r="29" spans="1:9" s="75" customFormat="1" ht="16.5" hidden="1">
      <c r="A29" s="57"/>
      <c r="B29" s="41"/>
      <c r="C29" s="114"/>
      <c r="D29" s="114"/>
      <c r="E29" s="41"/>
      <c r="F29" s="114"/>
      <c r="G29" s="114"/>
      <c r="H29" s="38"/>
      <c r="I29" s="58"/>
    </row>
    <row r="30" spans="1:9" s="75" customFormat="1" ht="9" customHeight="1" hidden="1">
      <c r="A30" s="61"/>
      <c r="B30" s="105"/>
      <c r="C30" s="162"/>
      <c r="D30" s="162"/>
      <c r="E30" s="105"/>
      <c r="F30" s="162"/>
      <c r="G30" s="162"/>
      <c r="H30" s="44"/>
      <c r="I30" s="194"/>
    </row>
    <row r="31" spans="1:9" s="75" customFormat="1" ht="16.5" hidden="1">
      <c r="A31" s="75" t="s">
        <v>94</v>
      </c>
      <c r="B31" s="150"/>
      <c r="C31" s="155"/>
      <c r="D31" s="203"/>
      <c r="E31" s="203"/>
      <c r="F31" s="203"/>
      <c r="G31" s="203"/>
      <c r="H31" s="204"/>
      <c r="I31" s="58"/>
    </row>
    <row r="32" spans="1:7" ht="16.5">
      <c r="A32" s="37"/>
      <c r="C32" s="37"/>
      <c r="D32" s="37"/>
      <c r="F32" s="37"/>
      <c r="G32" s="37"/>
    </row>
    <row r="33" spans="1:7" ht="16.5">
      <c r="A33" s="37"/>
      <c r="B33" s="37"/>
      <c r="C33" s="37"/>
      <c r="D33" s="37"/>
      <c r="E33" s="37"/>
      <c r="F33" s="37"/>
      <c r="G33" s="37"/>
    </row>
    <row r="34" spans="1:7" ht="16.5">
      <c r="A34" s="37"/>
      <c r="B34" s="36"/>
      <c r="C34" s="36"/>
      <c r="D34" s="36"/>
      <c r="E34" s="36"/>
      <c r="F34" s="36"/>
      <c r="G34" s="36"/>
    </row>
    <row r="35" spans="1:7" ht="16.5">
      <c r="A35" s="37"/>
      <c r="B35" s="36"/>
      <c r="C35" s="36"/>
      <c r="D35" s="36"/>
      <c r="E35" s="36"/>
      <c r="F35" s="36"/>
      <c r="G35" s="36"/>
    </row>
    <row r="36" spans="1:7" ht="16.5">
      <c r="A36" s="37"/>
      <c r="B36" s="37"/>
      <c r="C36" s="36"/>
      <c r="D36" s="36"/>
      <c r="E36" s="36"/>
      <c r="F36" s="36"/>
      <c r="G36" s="36"/>
    </row>
    <row r="37" spans="1:7" ht="16.5">
      <c r="A37" s="37"/>
      <c r="B37" s="51"/>
      <c r="C37" s="36"/>
      <c r="D37" s="36"/>
      <c r="E37" s="36"/>
      <c r="F37" s="36"/>
      <c r="G37" s="36"/>
    </row>
    <row r="38" spans="1:7" ht="16.5">
      <c r="A38" s="37"/>
      <c r="B38" s="36"/>
      <c r="C38" s="37"/>
      <c r="D38" s="37"/>
      <c r="E38" s="37"/>
      <c r="F38" s="37"/>
      <c r="G38" s="37"/>
    </row>
    <row r="39" spans="1:7" ht="16.5">
      <c r="A39" s="37"/>
      <c r="B39" s="37"/>
      <c r="C39" s="37"/>
      <c r="D39" s="37"/>
      <c r="E39" s="37"/>
      <c r="F39" s="37"/>
      <c r="G39" s="37"/>
    </row>
    <row r="40" spans="1:7" ht="16.5">
      <c r="A40" s="37"/>
      <c r="B40" s="37"/>
      <c r="C40" s="37"/>
      <c r="D40" s="37"/>
      <c r="E40" s="37"/>
      <c r="F40" s="37"/>
      <c r="G40" s="37"/>
    </row>
    <row r="41" spans="1:7" ht="16.5">
      <c r="A41" s="37"/>
      <c r="B41" s="37"/>
      <c r="C41" s="37"/>
      <c r="D41" s="37"/>
      <c r="E41" s="37"/>
      <c r="F41" s="37"/>
      <c r="G41" s="37"/>
    </row>
    <row r="42" spans="2:7" ht="16.5">
      <c r="B42" s="37"/>
      <c r="C42" s="37"/>
      <c r="D42" s="37"/>
      <c r="E42" s="37"/>
      <c r="F42" s="37"/>
      <c r="G42" s="37"/>
    </row>
    <row r="43" spans="2:7" ht="16.5">
      <c r="B43" s="37"/>
      <c r="C43" s="37"/>
      <c r="D43" s="37"/>
      <c r="E43" s="37"/>
      <c r="F43" s="37"/>
      <c r="G43" s="37"/>
    </row>
    <row r="44" spans="2:7" ht="16.5">
      <c r="B44" s="37"/>
      <c r="C44" s="37"/>
      <c r="D44" s="37"/>
      <c r="E44" s="37"/>
      <c r="F44" s="37"/>
      <c r="G44" s="37"/>
    </row>
    <row r="45" spans="2:7" ht="16.5">
      <c r="B45" s="37"/>
      <c r="C45" s="37"/>
      <c r="D45" s="37"/>
      <c r="E45" s="37"/>
      <c r="F45" s="37"/>
      <c r="G45" s="37"/>
    </row>
    <row r="46" spans="2:7" ht="16.5">
      <c r="B46" s="37"/>
      <c r="C46" s="37"/>
      <c r="D46" s="37"/>
      <c r="E46" s="37"/>
      <c r="F46" s="37"/>
      <c r="G46" s="37"/>
    </row>
    <row r="47" spans="2:7" ht="16.5">
      <c r="B47" s="37"/>
      <c r="C47" s="37"/>
      <c r="D47" s="37"/>
      <c r="E47" s="37"/>
      <c r="F47" s="37"/>
      <c r="G47" s="37"/>
    </row>
    <row r="48" spans="2:7" ht="16.5">
      <c r="B48" s="37"/>
      <c r="C48" s="37"/>
      <c r="D48" s="37"/>
      <c r="E48" s="37"/>
      <c r="F48" s="37"/>
      <c r="G48" s="37"/>
    </row>
    <row r="49" spans="2:7" ht="16.5">
      <c r="B49" s="37"/>
      <c r="C49" s="37"/>
      <c r="D49" s="37"/>
      <c r="E49" s="37"/>
      <c r="F49" s="37"/>
      <c r="G49" s="37"/>
    </row>
  </sheetData>
  <mergeCells count="9">
    <mergeCell ref="C19:D19"/>
    <mergeCell ref="C18:D18"/>
    <mergeCell ref="F18:G18"/>
    <mergeCell ref="C16:D16"/>
    <mergeCell ref="F16:G16"/>
    <mergeCell ref="F14:G14"/>
    <mergeCell ref="C14:D14"/>
    <mergeCell ref="C15:D15"/>
    <mergeCell ref="F15:G15"/>
  </mergeCells>
  <printOptions horizontalCentered="1"/>
  <pageMargins left="0.5905511811023623" right="0.7874015748031497" top="0.49" bottom="0.5118110236220472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I35"/>
  <sheetViews>
    <sheetView zoomScale="78" zoomScaleNormal="78" workbookViewId="0" topLeftCell="A1">
      <selection activeCell="B31" sqref="B3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9" width="2.25390625" style="37" customWidth="1"/>
    <col min="10" max="16384" width="14.875" style="22" customWidth="1"/>
  </cols>
  <sheetData>
    <row r="1" spans="1:9" s="17" customFormat="1" ht="42" customHeight="1">
      <c r="A1" s="15" t="s">
        <v>125</v>
      </c>
      <c r="B1" s="15"/>
      <c r="C1" s="16"/>
      <c r="D1" s="16"/>
      <c r="E1" s="16"/>
      <c r="F1" s="16"/>
      <c r="G1" s="16"/>
      <c r="H1" s="16"/>
      <c r="I1" s="46"/>
    </row>
    <row r="2" spans="1:9" s="17" customFormat="1" ht="23.25" customHeight="1">
      <c r="A2" s="7" t="s">
        <v>0</v>
      </c>
      <c r="B2" s="98" t="s">
        <v>71</v>
      </c>
      <c r="C2" s="18" t="s">
        <v>70</v>
      </c>
      <c r="D2" s="19"/>
      <c r="E2" s="103" t="s">
        <v>74</v>
      </c>
      <c r="F2" s="20" t="s">
        <v>26</v>
      </c>
      <c r="G2" s="20"/>
      <c r="H2" s="90" t="s">
        <v>159</v>
      </c>
      <c r="I2" s="244"/>
    </row>
    <row r="3" spans="1:9" ht="18" customHeight="1">
      <c r="A3" s="9" t="s">
        <v>45</v>
      </c>
      <c r="B3" s="101" t="s">
        <v>72</v>
      </c>
      <c r="C3" s="20" t="s">
        <v>2</v>
      </c>
      <c r="D3" s="102" t="s">
        <v>3</v>
      </c>
      <c r="E3" s="104" t="s">
        <v>72</v>
      </c>
      <c r="F3" s="20" t="s">
        <v>2</v>
      </c>
      <c r="G3" s="20" t="s">
        <v>3</v>
      </c>
      <c r="H3" s="21" t="s">
        <v>4</v>
      </c>
      <c r="I3" s="49"/>
    </row>
    <row r="4" spans="1:8" ht="16.5" customHeight="1" hidden="1">
      <c r="A4" s="10" t="s">
        <v>5</v>
      </c>
      <c r="B4" s="10"/>
      <c r="C4" s="26">
        <v>20</v>
      </c>
      <c r="D4" s="41" t="s">
        <v>27</v>
      </c>
      <c r="E4" s="41"/>
      <c r="F4" s="41">
        <v>20</v>
      </c>
      <c r="G4" s="41">
        <v>20</v>
      </c>
      <c r="H4" s="38">
        <v>21160</v>
      </c>
    </row>
    <row r="5" spans="1:8" ht="16.5" hidden="1">
      <c r="A5" s="11" t="s">
        <v>6</v>
      </c>
      <c r="B5" s="11"/>
      <c r="C5" s="26">
        <v>1382</v>
      </c>
      <c r="D5" s="41">
        <v>520</v>
      </c>
      <c r="E5" s="41"/>
      <c r="F5" s="41">
        <v>432</v>
      </c>
      <c r="G5" s="41">
        <v>1155</v>
      </c>
      <c r="H5" s="38">
        <v>57880</v>
      </c>
    </row>
    <row r="6" spans="1:8" ht="16.5" hidden="1">
      <c r="A6" s="11" t="s">
        <v>7</v>
      </c>
      <c r="B6" s="11"/>
      <c r="C6" s="26">
        <v>244</v>
      </c>
      <c r="D6" s="41">
        <v>25</v>
      </c>
      <c r="E6" s="41"/>
      <c r="F6" s="41">
        <v>1263</v>
      </c>
      <c r="G6" s="41">
        <v>4604</v>
      </c>
      <c r="H6" s="38">
        <v>18000</v>
      </c>
    </row>
    <row r="7" spans="1:8" ht="15" customHeight="1" hidden="1">
      <c r="A7" s="11" t="s">
        <v>8</v>
      </c>
      <c r="B7" s="11"/>
      <c r="C7" s="26">
        <v>350</v>
      </c>
      <c r="D7" s="26">
        <v>170</v>
      </c>
      <c r="E7" s="26"/>
      <c r="F7" s="26">
        <v>0</v>
      </c>
      <c r="G7" s="41">
        <v>290</v>
      </c>
      <c r="H7" s="38">
        <v>10640</v>
      </c>
    </row>
    <row r="8" spans="1:8" ht="15" customHeight="1" hidden="1">
      <c r="A8" s="11" t="s">
        <v>28</v>
      </c>
      <c r="B8" s="11"/>
      <c r="C8" s="26">
        <v>0</v>
      </c>
      <c r="D8" s="26">
        <v>0</v>
      </c>
      <c r="E8" s="26"/>
      <c r="F8" s="26">
        <v>0</v>
      </c>
      <c r="G8" s="41">
        <v>1179</v>
      </c>
      <c r="H8" s="38">
        <v>14667</v>
      </c>
    </row>
    <row r="9" spans="1:8" ht="13.5" customHeight="1" hidden="1">
      <c r="A9" s="11" t="s">
        <v>30</v>
      </c>
      <c r="B9" s="11"/>
      <c r="C9" s="24">
        <v>857</v>
      </c>
      <c r="D9" s="24">
        <v>279</v>
      </c>
      <c r="E9" s="24"/>
      <c r="F9" s="24">
        <v>540</v>
      </c>
      <c r="G9" s="24">
        <v>1412</v>
      </c>
      <c r="H9" s="24">
        <v>80729</v>
      </c>
    </row>
    <row r="10" spans="1:8" ht="14.25" customHeight="1" hidden="1">
      <c r="A10" s="11" t="s">
        <v>31</v>
      </c>
      <c r="B10" s="41">
        <f aca="true" t="shared" si="0" ref="B10:B17">SUM(C10,D10)</f>
        <v>0</v>
      </c>
      <c r="C10" s="24">
        <v>0</v>
      </c>
      <c r="D10" s="39">
        <v>0</v>
      </c>
      <c r="E10" s="41">
        <f aca="true" t="shared" si="1" ref="E10:E19">SUM(F10,G10)</f>
        <v>1160</v>
      </c>
      <c r="F10" s="39">
        <v>0</v>
      </c>
      <c r="G10" s="39">
        <v>1160</v>
      </c>
      <c r="H10" s="39">
        <v>110260</v>
      </c>
    </row>
    <row r="11" spans="1:8" ht="14.25" customHeight="1" hidden="1">
      <c r="A11" s="11" t="s">
        <v>44</v>
      </c>
      <c r="B11" s="41">
        <f t="shared" si="0"/>
        <v>0</v>
      </c>
      <c r="C11" s="24">
        <v>0</v>
      </c>
      <c r="D11" s="39">
        <v>0</v>
      </c>
      <c r="E11" s="41">
        <f t="shared" si="1"/>
        <v>0</v>
      </c>
      <c r="F11" s="39">
        <v>0</v>
      </c>
      <c r="G11" s="39">
        <v>0</v>
      </c>
      <c r="H11" s="39">
        <v>0</v>
      </c>
    </row>
    <row r="12" spans="1:8" ht="14.25" customHeight="1" hidden="1">
      <c r="A12" s="57" t="s">
        <v>79</v>
      </c>
      <c r="B12" s="41">
        <f t="shared" si="0"/>
        <v>1725</v>
      </c>
      <c r="C12" s="24">
        <v>0</v>
      </c>
      <c r="D12" s="39">
        <v>1725</v>
      </c>
      <c r="E12" s="41">
        <f t="shared" si="1"/>
        <v>320</v>
      </c>
      <c r="F12" s="39">
        <v>50</v>
      </c>
      <c r="G12" s="39">
        <v>270</v>
      </c>
      <c r="H12" s="39">
        <v>45990</v>
      </c>
    </row>
    <row r="13" spans="1:8" ht="14.25" customHeight="1" hidden="1">
      <c r="A13" s="57" t="s">
        <v>80</v>
      </c>
      <c r="B13" s="41">
        <f t="shared" si="0"/>
        <v>38970</v>
      </c>
      <c r="C13" s="24">
        <v>9000</v>
      </c>
      <c r="D13" s="39">
        <v>29970</v>
      </c>
      <c r="E13" s="41">
        <f t="shared" si="1"/>
        <v>26670</v>
      </c>
      <c r="F13" s="39">
        <v>0</v>
      </c>
      <c r="G13" s="39">
        <v>26670</v>
      </c>
      <c r="H13" s="39">
        <v>746128</v>
      </c>
    </row>
    <row r="14" spans="1:8" ht="14.25" customHeight="1" hidden="1">
      <c r="A14" s="57" t="s">
        <v>81</v>
      </c>
      <c r="B14" s="41">
        <f t="shared" si="0"/>
        <v>0</v>
      </c>
      <c r="C14" s="24"/>
      <c r="D14" s="39"/>
      <c r="E14" s="41">
        <f t="shared" si="1"/>
        <v>0</v>
      </c>
      <c r="F14" s="39"/>
      <c r="G14" s="39"/>
      <c r="H14" s="26">
        <v>0</v>
      </c>
    </row>
    <row r="15" spans="1:8" ht="13.5" customHeight="1" hidden="1">
      <c r="A15" s="57" t="s">
        <v>82</v>
      </c>
      <c r="B15" s="41">
        <f t="shared" si="0"/>
        <v>0</v>
      </c>
      <c r="C15" s="24"/>
      <c r="D15" s="39"/>
      <c r="E15" s="41">
        <f t="shared" si="1"/>
        <v>0</v>
      </c>
      <c r="F15" s="39"/>
      <c r="G15" s="39"/>
      <c r="H15" s="26">
        <v>0</v>
      </c>
    </row>
    <row r="16" spans="1:8" ht="13.5" customHeight="1" hidden="1">
      <c r="A16" s="57" t="s">
        <v>83</v>
      </c>
      <c r="B16" s="41">
        <f t="shared" si="0"/>
        <v>0</v>
      </c>
      <c r="C16" s="24">
        <v>0</v>
      </c>
      <c r="D16" s="128"/>
      <c r="E16" s="41">
        <f t="shared" si="1"/>
        <v>11774</v>
      </c>
      <c r="F16" s="24">
        <v>11774</v>
      </c>
      <c r="G16" s="39"/>
      <c r="H16" s="26">
        <v>204131</v>
      </c>
    </row>
    <row r="17" spans="1:8" ht="13.5" customHeight="1" hidden="1">
      <c r="A17" s="57" t="s">
        <v>84</v>
      </c>
      <c r="B17" s="41">
        <f t="shared" si="0"/>
        <v>21</v>
      </c>
      <c r="C17" s="24">
        <v>21</v>
      </c>
      <c r="D17" s="128"/>
      <c r="E17" s="41">
        <f t="shared" si="1"/>
        <v>571</v>
      </c>
      <c r="F17" s="24">
        <v>571</v>
      </c>
      <c r="G17" s="39"/>
      <c r="H17" s="38">
        <v>9948</v>
      </c>
    </row>
    <row r="18" spans="1:8" ht="13.5" customHeight="1" hidden="1">
      <c r="A18" s="57" t="s">
        <v>89</v>
      </c>
      <c r="B18" s="41">
        <v>30</v>
      </c>
      <c r="C18" s="113">
        <v>30</v>
      </c>
      <c r="D18" s="120"/>
      <c r="E18" s="41">
        <f t="shared" si="1"/>
        <v>400</v>
      </c>
      <c r="F18" s="113">
        <v>400</v>
      </c>
      <c r="G18" s="117"/>
      <c r="H18" s="39">
        <v>670</v>
      </c>
    </row>
    <row r="19" spans="1:8" ht="13.5" customHeight="1" hidden="1">
      <c r="A19" s="57" t="s">
        <v>91</v>
      </c>
      <c r="B19" s="41">
        <v>0</v>
      </c>
      <c r="C19" s="113">
        <v>0</v>
      </c>
      <c r="D19" s="120"/>
      <c r="E19" s="41">
        <f t="shared" si="1"/>
        <v>799</v>
      </c>
      <c r="F19" s="113">
        <v>799</v>
      </c>
      <c r="G19" s="117"/>
      <c r="H19" s="39">
        <v>11819</v>
      </c>
    </row>
    <row r="20" spans="1:8" ht="13.5" customHeight="1" hidden="1">
      <c r="A20" s="57" t="s">
        <v>160</v>
      </c>
      <c r="B20" s="41">
        <v>0</v>
      </c>
      <c r="C20" s="26"/>
      <c r="D20" s="127"/>
      <c r="E20" s="41">
        <v>90</v>
      </c>
      <c r="F20" s="26"/>
      <c r="G20" s="127"/>
      <c r="H20" s="26">
        <v>6312</v>
      </c>
    </row>
    <row r="21" spans="1:8" ht="13.5" customHeight="1">
      <c r="A21" s="57" t="s">
        <v>103</v>
      </c>
      <c r="B21" s="41">
        <v>0</v>
      </c>
      <c r="C21" s="26"/>
      <c r="D21" s="127"/>
      <c r="E21" s="41">
        <v>0</v>
      </c>
      <c r="F21" s="26"/>
      <c r="G21" s="127"/>
      <c r="H21" s="26">
        <v>0</v>
      </c>
    </row>
    <row r="22" spans="1:8" ht="13.5" customHeight="1">
      <c r="A22" s="57" t="s">
        <v>111</v>
      </c>
      <c r="B22" s="41">
        <v>60</v>
      </c>
      <c r="C22" s="26">
        <v>0</v>
      </c>
      <c r="D22" s="127">
        <v>0</v>
      </c>
      <c r="E22" s="41">
        <v>0</v>
      </c>
      <c r="F22" s="26">
        <v>0</v>
      </c>
      <c r="G22" s="127">
        <v>0</v>
      </c>
      <c r="H22" s="26">
        <v>2000</v>
      </c>
    </row>
    <row r="23" spans="1:8" ht="13.5" customHeight="1">
      <c r="A23" s="57" t="s">
        <v>112</v>
      </c>
      <c r="B23" s="41">
        <v>0</v>
      </c>
      <c r="C23" s="26"/>
      <c r="D23" s="127"/>
      <c r="E23" s="41">
        <v>0</v>
      </c>
      <c r="F23" s="26"/>
      <c r="G23" s="127"/>
      <c r="H23" s="26">
        <v>0</v>
      </c>
    </row>
    <row r="24" spans="1:8" ht="13.5" customHeight="1">
      <c r="A24" s="57" t="s">
        <v>136</v>
      </c>
      <c r="B24" s="41">
        <v>0</v>
      </c>
      <c r="C24" s="41">
        <v>0</v>
      </c>
      <c r="D24" s="41">
        <v>0</v>
      </c>
      <c r="E24" s="41">
        <v>10719</v>
      </c>
      <c r="F24" s="41">
        <v>0</v>
      </c>
      <c r="G24" s="41">
        <v>0</v>
      </c>
      <c r="H24" s="26">
        <v>244598</v>
      </c>
    </row>
    <row r="25" spans="1:8" ht="13.5" customHeight="1">
      <c r="A25" s="57" t="s">
        <v>145</v>
      </c>
      <c r="B25" s="41">
        <f>B31+B27</f>
        <v>88</v>
      </c>
      <c r="C25" s="41">
        <f>C31</f>
        <v>0</v>
      </c>
      <c r="D25" s="41">
        <f>D31</f>
        <v>0</v>
      </c>
      <c r="E25" s="41">
        <f>E31+E27</f>
        <v>809</v>
      </c>
      <c r="F25" s="41">
        <f>F31</f>
        <v>0</v>
      </c>
      <c r="G25" s="41">
        <f>G31</f>
        <v>0</v>
      </c>
      <c r="H25" s="26">
        <f>H31+H27</f>
        <v>11978</v>
      </c>
    </row>
    <row r="26" spans="1:8" ht="7.5" customHeight="1" hidden="1">
      <c r="A26" s="150"/>
      <c r="B26" s="110"/>
      <c r="C26" s="113"/>
      <c r="D26" s="120"/>
      <c r="E26" s="81"/>
      <c r="F26" s="113"/>
      <c r="G26" s="117"/>
      <c r="H26" s="39"/>
    </row>
    <row r="27" spans="1:8" ht="13.5" customHeight="1" hidden="1">
      <c r="A27" s="30" t="s">
        <v>46</v>
      </c>
      <c r="B27" s="41">
        <f>SUM(C27,D27)</f>
        <v>0</v>
      </c>
      <c r="C27" s="113"/>
      <c r="D27" s="120"/>
      <c r="E27" s="41">
        <f>SUM(F27,G27)</f>
        <v>0</v>
      </c>
      <c r="F27" s="113"/>
      <c r="G27" s="117"/>
      <c r="H27" s="24">
        <f>SUM(H29)</f>
        <v>0</v>
      </c>
    </row>
    <row r="28" spans="1:8" ht="6.75" customHeight="1" hidden="1">
      <c r="A28" s="30"/>
      <c r="B28" s="106"/>
      <c r="C28" s="113"/>
      <c r="D28" s="120"/>
      <c r="E28" s="81"/>
      <c r="F28" s="113"/>
      <c r="G28" s="120"/>
      <c r="H28" s="24"/>
    </row>
    <row r="29" spans="1:8" ht="13.5" customHeight="1" hidden="1">
      <c r="A29" s="74" t="s">
        <v>60</v>
      </c>
      <c r="B29" s="41">
        <f>SUM(C29,D29)</f>
        <v>0</v>
      </c>
      <c r="C29" s="113"/>
      <c r="D29" s="120"/>
      <c r="E29" s="41">
        <f>SUM(F29,G29)</f>
        <v>0</v>
      </c>
      <c r="F29" s="113"/>
      <c r="G29" s="120"/>
      <c r="H29" s="24">
        <v>0</v>
      </c>
    </row>
    <row r="30" spans="1:8" ht="10.5" customHeight="1">
      <c r="A30" s="27"/>
      <c r="B30" s="94"/>
      <c r="C30" s="113"/>
      <c r="D30" s="120"/>
      <c r="E30" s="81"/>
      <c r="F30" s="113"/>
      <c r="G30" s="120"/>
      <c r="H30" s="24"/>
    </row>
    <row r="31" spans="1:9" ht="13.5" customHeight="1">
      <c r="A31" s="30" t="s">
        <v>47</v>
      </c>
      <c r="B31" s="41">
        <f>SUM(B33:B35)</f>
        <v>88</v>
      </c>
      <c r="C31" s="41">
        <f>C33</f>
        <v>0</v>
      </c>
      <c r="D31" s="41">
        <f>D33</f>
        <v>0</v>
      </c>
      <c r="E31" s="41">
        <f>SUM(E33:E35)</f>
        <v>809</v>
      </c>
      <c r="F31" s="41">
        <f>F33</f>
        <v>0</v>
      </c>
      <c r="G31" s="41">
        <f>G33</f>
        <v>0</v>
      </c>
      <c r="H31" s="26">
        <f>SUM(H33:H35)</f>
        <v>11978</v>
      </c>
      <c r="I31" s="38"/>
    </row>
    <row r="32" spans="1:9" ht="10.5" customHeight="1">
      <c r="A32" s="30"/>
      <c r="B32" s="41"/>
      <c r="C32" s="26"/>
      <c r="D32" s="127"/>
      <c r="E32" s="41"/>
      <c r="F32" s="26"/>
      <c r="G32" s="38"/>
      <c r="H32" s="26"/>
      <c r="I32" s="38"/>
    </row>
    <row r="33" spans="1:8" ht="13.5" customHeight="1">
      <c r="A33" s="74" t="s">
        <v>93</v>
      </c>
      <c r="B33" s="41">
        <v>88</v>
      </c>
      <c r="C33" s="113"/>
      <c r="D33" s="120"/>
      <c r="E33" s="41">
        <v>398</v>
      </c>
      <c r="F33" s="113"/>
      <c r="G33" s="117"/>
      <c r="H33" s="24">
        <v>4857</v>
      </c>
    </row>
    <row r="34" spans="1:8" ht="13.5" customHeight="1">
      <c r="A34" s="74" t="s">
        <v>42</v>
      </c>
      <c r="B34" s="41">
        <v>0</v>
      </c>
      <c r="C34" s="113"/>
      <c r="D34" s="120"/>
      <c r="E34" s="41">
        <v>321</v>
      </c>
      <c r="F34" s="113"/>
      <c r="G34" s="117"/>
      <c r="H34" s="24">
        <v>6369</v>
      </c>
    </row>
    <row r="35" spans="1:8" ht="13.5" customHeight="1">
      <c r="A35" s="66" t="s">
        <v>137</v>
      </c>
      <c r="B35" s="105">
        <v>0</v>
      </c>
      <c r="C35" s="116"/>
      <c r="D35" s="125"/>
      <c r="E35" s="105">
        <v>90</v>
      </c>
      <c r="F35" s="116"/>
      <c r="G35" s="115"/>
      <c r="H35" s="52">
        <v>752</v>
      </c>
    </row>
  </sheetData>
  <printOptions horizontalCentered="1"/>
  <pageMargins left="0.5905511811023623" right="0.7874015748031497" top="0.7874015748031497" bottom="0.5905511811023623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I81"/>
  <sheetViews>
    <sheetView zoomScale="78" zoomScaleNormal="78" workbookViewId="0" topLeftCell="A1">
      <selection activeCell="A38" sqref="A38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9" width="2.25390625" style="22" customWidth="1"/>
    <col min="10" max="16384" width="14.875" style="22" customWidth="1"/>
  </cols>
  <sheetData>
    <row r="1" spans="1:8" s="17" customFormat="1" ht="39.75" customHeight="1">
      <c r="A1" s="15" t="s">
        <v>126</v>
      </c>
      <c r="B1" s="15"/>
      <c r="C1" s="16"/>
      <c r="D1" s="16"/>
      <c r="E1" s="16"/>
      <c r="F1" s="16"/>
      <c r="G1" s="16"/>
      <c r="H1" s="16"/>
    </row>
    <row r="2" spans="1:8" s="17" customFormat="1" ht="18" customHeight="1">
      <c r="A2" s="7" t="s">
        <v>0</v>
      </c>
      <c r="B2" s="98" t="s">
        <v>71</v>
      </c>
      <c r="C2" s="18" t="s">
        <v>70</v>
      </c>
      <c r="D2" s="19"/>
      <c r="E2" s="103" t="s">
        <v>74</v>
      </c>
      <c r="F2" s="20" t="s">
        <v>26</v>
      </c>
      <c r="G2" s="20"/>
      <c r="H2" s="90" t="s">
        <v>159</v>
      </c>
    </row>
    <row r="3" spans="1:8" ht="18" customHeight="1">
      <c r="A3" s="9" t="s">
        <v>45</v>
      </c>
      <c r="B3" s="101" t="s">
        <v>72</v>
      </c>
      <c r="C3" s="20" t="s">
        <v>2</v>
      </c>
      <c r="D3" s="102" t="s">
        <v>3</v>
      </c>
      <c r="E3" s="104" t="s">
        <v>72</v>
      </c>
      <c r="F3" s="20" t="s">
        <v>2</v>
      </c>
      <c r="G3" s="20" t="s">
        <v>3</v>
      </c>
      <c r="H3" s="21" t="s">
        <v>4</v>
      </c>
    </row>
    <row r="4" spans="1:8" ht="14.25" customHeight="1" hidden="1">
      <c r="A4" s="10" t="s">
        <v>5</v>
      </c>
      <c r="B4" s="10"/>
      <c r="C4" s="24" t="s">
        <v>27</v>
      </c>
      <c r="D4" s="25">
        <v>200</v>
      </c>
      <c r="E4" s="25"/>
      <c r="F4" s="25" t="s">
        <v>27</v>
      </c>
      <c r="G4" s="25" t="s">
        <v>27</v>
      </c>
      <c r="H4" s="39">
        <v>5100</v>
      </c>
    </row>
    <row r="5" spans="1:8" ht="14.25" customHeight="1" hidden="1">
      <c r="A5" s="11" t="s">
        <v>6</v>
      </c>
      <c r="B5" s="11"/>
      <c r="C5" s="24" t="s">
        <v>27</v>
      </c>
      <c r="D5" s="25" t="s">
        <v>27</v>
      </c>
      <c r="E5" s="25"/>
      <c r="F5" s="25" t="s">
        <v>27</v>
      </c>
      <c r="G5" s="25" t="s">
        <v>27</v>
      </c>
      <c r="H5" s="39" t="s">
        <v>27</v>
      </c>
    </row>
    <row r="6" spans="1:8" ht="14.25" customHeight="1" hidden="1">
      <c r="A6" s="11" t="s">
        <v>7</v>
      </c>
      <c r="B6" s="11"/>
      <c r="C6" s="24">
        <v>400</v>
      </c>
      <c r="D6" s="25">
        <v>110</v>
      </c>
      <c r="E6" s="25"/>
      <c r="F6" s="25">
        <v>250</v>
      </c>
      <c r="G6" s="25">
        <v>0</v>
      </c>
      <c r="H6" s="39">
        <v>45450</v>
      </c>
    </row>
    <row r="7" spans="1:8" ht="15" customHeight="1" hidden="1">
      <c r="A7" s="11" t="s">
        <v>8</v>
      </c>
      <c r="B7" s="11"/>
      <c r="C7" s="24">
        <v>0</v>
      </c>
      <c r="D7" s="25">
        <v>0</v>
      </c>
      <c r="E7" s="25"/>
      <c r="F7" s="25">
        <v>0</v>
      </c>
      <c r="G7" s="25">
        <v>0</v>
      </c>
      <c r="H7" s="39">
        <v>0</v>
      </c>
    </row>
    <row r="8" spans="1:8" ht="15" customHeight="1" hidden="1">
      <c r="A8" s="11" t="s">
        <v>28</v>
      </c>
      <c r="B8" s="11"/>
      <c r="C8" s="24">
        <v>1270</v>
      </c>
      <c r="D8" s="25">
        <v>1235</v>
      </c>
      <c r="E8" s="25"/>
      <c r="F8" s="25">
        <v>0</v>
      </c>
      <c r="G8" s="25">
        <v>305</v>
      </c>
      <c r="H8" s="39">
        <v>138815</v>
      </c>
    </row>
    <row r="9" spans="1:8" ht="15" customHeight="1" hidden="1">
      <c r="A9" s="11" t="s">
        <v>30</v>
      </c>
      <c r="B9" s="11"/>
      <c r="C9" s="26">
        <v>0</v>
      </c>
      <c r="D9" s="26">
        <v>1057</v>
      </c>
      <c r="E9" s="26"/>
      <c r="F9" s="26">
        <v>400</v>
      </c>
      <c r="G9" s="26">
        <v>238</v>
      </c>
      <c r="H9" s="26">
        <v>45567</v>
      </c>
    </row>
    <row r="10" spans="1:8" ht="15" customHeight="1" hidden="1">
      <c r="A10" s="11" t="s">
        <v>31</v>
      </c>
      <c r="B10" s="41">
        <f aca="true" t="shared" si="0" ref="B10:B18">SUM(C10,D10)</f>
        <v>15</v>
      </c>
      <c r="C10" s="26">
        <v>0</v>
      </c>
      <c r="D10" s="38">
        <v>15</v>
      </c>
      <c r="E10" s="41">
        <f aca="true" t="shared" si="1" ref="E10:E19">SUM(F10,G10)</f>
        <v>645</v>
      </c>
      <c r="F10" s="38">
        <v>645</v>
      </c>
      <c r="G10" s="38">
        <v>0</v>
      </c>
      <c r="H10" s="38">
        <v>18950</v>
      </c>
    </row>
    <row r="11" spans="1:8" ht="15" customHeight="1" hidden="1">
      <c r="A11" s="11" t="s">
        <v>44</v>
      </c>
      <c r="B11" s="41">
        <f t="shared" si="0"/>
        <v>97</v>
      </c>
      <c r="C11" s="26">
        <v>0</v>
      </c>
      <c r="D11" s="38">
        <v>97</v>
      </c>
      <c r="E11" s="41">
        <f t="shared" si="1"/>
        <v>60</v>
      </c>
      <c r="F11" s="38">
        <v>0</v>
      </c>
      <c r="G11" s="38">
        <v>60</v>
      </c>
      <c r="H11" s="38">
        <v>2300</v>
      </c>
    </row>
    <row r="12" spans="1:8" ht="14.25" customHeight="1" hidden="1">
      <c r="A12" s="57" t="s">
        <v>79</v>
      </c>
      <c r="B12" s="41">
        <f t="shared" si="0"/>
        <v>60</v>
      </c>
      <c r="C12" s="26">
        <v>0</v>
      </c>
      <c r="D12" s="38">
        <v>60</v>
      </c>
      <c r="E12" s="41">
        <f t="shared" si="1"/>
        <v>0</v>
      </c>
      <c r="F12" s="38">
        <v>0</v>
      </c>
      <c r="G12" s="38">
        <v>0</v>
      </c>
      <c r="H12" s="38">
        <v>720</v>
      </c>
    </row>
    <row r="13" spans="1:8" ht="14.25" customHeight="1" hidden="1">
      <c r="A13" s="57" t="s">
        <v>80</v>
      </c>
      <c r="B13" s="41">
        <f t="shared" si="0"/>
        <v>24230</v>
      </c>
      <c r="C13" s="26">
        <v>24230</v>
      </c>
      <c r="D13" s="38">
        <v>0</v>
      </c>
      <c r="E13" s="41">
        <f t="shared" si="1"/>
        <v>3096</v>
      </c>
      <c r="F13" s="38">
        <v>900</v>
      </c>
      <c r="G13" s="38">
        <v>2196</v>
      </c>
      <c r="H13" s="38">
        <v>736463</v>
      </c>
    </row>
    <row r="14" spans="1:8" ht="14.25" customHeight="1" hidden="1">
      <c r="A14" s="57" t="s">
        <v>81</v>
      </c>
      <c r="B14" s="41">
        <f t="shared" si="0"/>
        <v>0</v>
      </c>
      <c r="C14" s="26"/>
      <c r="D14" s="38"/>
      <c r="E14" s="41">
        <f t="shared" si="1"/>
        <v>0</v>
      </c>
      <c r="F14" s="38"/>
      <c r="G14" s="38"/>
      <c r="H14" s="26">
        <v>0</v>
      </c>
    </row>
    <row r="15" spans="1:8" ht="13.5" customHeight="1" hidden="1">
      <c r="A15" s="57" t="s">
        <v>82</v>
      </c>
      <c r="B15" s="41">
        <f t="shared" si="0"/>
        <v>0</v>
      </c>
      <c r="C15" s="123"/>
      <c r="D15" s="124"/>
      <c r="E15" s="41">
        <f t="shared" si="1"/>
        <v>0</v>
      </c>
      <c r="F15" s="38"/>
      <c r="G15" s="38"/>
      <c r="H15" s="26">
        <v>0</v>
      </c>
    </row>
    <row r="16" spans="1:8" ht="13.5" customHeight="1" hidden="1">
      <c r="A16" s="57" t="s">
        <v>83</v>
      </c>
      <c r="B16" s="41">
        <f t="shared" si="0"/>
        <v>2070</v>
      </c>
      <c r="C16" s="123">
        <v>2070</v>
      </c>
      <c r="D16" s="124"/>
      <c r="E16" s="41">
        <f t="shared" si="1"/>
        <v>1080</v>
      </c>
      <c r="F16" s="38">
        <v>1080</v>
      </c>
      <c r="G16" s="38"/>
      <c r="H16" s="38">
        <v>168228</v>
      </c>
    </row>
    <row r="17" spans="1:9" ht="13.5" customHeight="1" hidden="1">
      <c r="A17" s="57" t="s">
        <v>84</v>
      </c>
      <c r="B17" s="41">
        <f t="shared" si="0"/>
        <v>1650</v>
      </c>
      <c r="C17" s="123">
        <v>1650</v>
      </c>
      <c r="D17" s="124"/>
      <c r="E17" s="41">
        <f t="shared" si="1"/>
        <v>1170</v>
      </c>
      <c r="F17" s="38">
        <v>1170</v>
      </c>
      <c r="G17" s="38"/>
      <c r="H17" s="38">
        <v>81410</v>
      </c>
      <c r="I17" s="37"/>
    </row>
    <row r="18" spans="1:9" ht="13.5" customHeight="1" hidden="1">
      <c r="A18" s="57" t="s">
        <v>89</v>
      </c>
      <c r="B18" s="41">
        <f t="shared" si="0"/>
        <v>300</v>
      </c>
      <c r="C18" s="112">
        <v>300</v>
      </c>
      <c r="D18" s="122"/>
      <c r="E18" s="41">
        <f t="shared" si="1"/>
        <v>52</v>
      </c>
      <c r="F18" s="112">
        <v>52</v>
      </c>
      <c r="G18" s="114"/>
      <c r="H18" s="38">
        <v>17529</v>
      </c>
      <c r="I18" s="37"/>
    </row>
    <row r="19" spans="1:9" ht="13.5" customHeight="1" hidden="1">
      <c r="A19" s="57" t="s">
        <v>91</v>
      </c>
      <c r="B19" s="41">
        <v>0</v>
      </c>
      <c r="C19" s="112">
        <v>0</v>
      </c>
      <c r="D19" s="122"/>
      <c r="E19" s="41">
        <f t="shared" si="1"/>
        <v>829</v>
      </c>
      <c r="F19" s="112">
        <v>829</v>
      </c>
      <c r="G19" s="114"/>
      <c r="H19" s="38">
        <v>24444</v>
      </c>
      <c r="I19" s="37"/>
    </row>
    <row r="20" spans="1:9" ht="13.5" customHeight="1" hidden="1">
      <c r="A20" s="57" t="s">
        <v>160</v>
      </c>
      <c r="B20" s="41">
        <v>0</v>
      </c>
      <c r="C20" s="26"/>
      <c r="D20" s="127"/>
      <c r="E20" s="41">
        <v>320</v>
      </c>
      <c r="F20" s="26"/>
      <c r="G20" s="127"/>
      <c r="H20" s="26">
        <v>29600</v>
      </c>
      <c r="I20" s="37"/>
    </row>
    <row r="21" spans="1:9" ht="13.5" customHeight="1">
      <c r="A21" s="57" t="s">
        <v>103</v>
      </c>
      <c r="B21" s="41">
        <v>250</v>
      </c>
      <c r="C21" s="26"/>
      <c r="D21" s="127"/>
      <c r="E21" s="41">
        <v>0</v>
      </c>
      <c r="F21" s="26"/>
      <c r="G21" s="127"/>
      <c r="H21" s="26">
        <v>6500</v>
      </c>
      <c r="I21" s="37"/>
    </row>
    <row r="22" spans="1:9" ht="13.5" customHeight="1">
      <c r="A22" s="57" t="s">
        <v>111</v>
      </c>
      <c r="B22" s="41">
        <v>305</v>
      </c>
      <c r="C22" s="26">
        <v>0</v>
      </c>
      <c r="D22" s="127">
        <v>0</v>
      </c>
      <c r="E22" s="41">
        <v>0</v>
      </c>
      <c r="F22" s="26">
        <v>0</v>
      </c>
      <c r="G22" s="127">
        <v>0</v>
      </c>
      <c r="H22" s="26">
        <v>3000</v>
      </c>
      <c r="I22" s="37"/>
    </row>
    <row r="23" spans="1:9" ht="13.5" customHeight="1">
      <c r="A23" s="57" t="s">
        <v>112</v>
      </c>
      <c r="B23" s="41">
        <v>0</v>
      </c>
      <c r="C23" s="26"/>
      <c r="D23" s="127"/>
      <c r="E23" s="41">
        <v>18</v>
      </c>
      <c r="F23" s="26"/>
      <c r="G23" s="127"/>
      <c r="H23" s="26">
        <v>410</v>
      </c>
      <c r="I23" s="37"/>
    </row>
    <row r="24" spans="1:9" ht="13.5" customHeight="1">
      <c r="A24" s="57" t="s">
        <v>136</v>
      </c>
      <c r="B24" s="41">
        <v>1690</v>
      </c>
      <c r="C24" s="41">
        <v>0</v>
      </c>
      <c r="D24" s="41">
        <v>0</v>
      </c>
      <c r="E24" s="41">
        <v>400</v>
      </c>
      <c r="F24" s="41">
        <v>0</v>
      </c>
      <c r="G24" s="41">
        <v>0</v>
      </c>
      <c r="H24" s="26">
        <v>59000</v>
      </c>
      <c r="I24" s="37"/>
    </row>
    <row r="25" spans="1:9" ht="13.5" customHeight="1">
      <c r="A25" s="57" t="s">
        <v>145</v>
      </c>
      <c r="B25" s="41">
        <f>B27+B33</f>
        <v>1111</v>
      </c>
      <c r="C25" s="41">
        <f aca="true" t="shared" si="2" ref="C25:H25">C27+C33</f>
        <v>0</v>
      </c>
      <c r="D25" s="41">
        <f t="shared" si="2"/>
        <v>0</v>
      </c>
      <c r="E25" s="41">
        <f t="shared" si="2"/>
        <v>2551</v>
      </c>
      <c r="F25" s="41">
        <f t="shared" si="2"/>
        <v>0</v>
      </c>
      <c r="G25" s="41">
        <f t="shared" si="2"/>
        <v>0</v>
      </c>
      <c r="H25" s="26">
        <f t="shared" si="2"/>
        <v>78418</v>
      </c>
      <c r="I25" s="37"/>
    </row>
    <row r="26" spans="1:9" ht="9" customHeight="1">
      <c r="A26" s="76"/>
      <c r="B26" s="110"/>
      <c r="C26" s="151"/>
      <c r="D26" s="152"/>
      <c r="E26" s="153"/>
      <c r="F26" s="151"/>
      <c r="G26" s="152"/>
      <c r="H26" s="154"/>
      <c r="I26" s="37"/>
    </row>
    <row r="27" spans="1:9" ht="14.25" customHeight="1">
      <c r="A27" s="30" t="s">
        <v>46</v>
      </c>
      <c r="B27" s="41">
        <f>SUM(B29:B31)</f>
        <v>1111</v>
      </c>
      <c r="C27" s="41">
        <f aca="true" t="shared" si="3" ref="C27:H27">SUM(C29:C31)</f>
        <v>0</v>
      </c>
      <c r="D27" s="41">
        <f t="shared" si="3"/>
        <v>0</v>
      </c>
      <c r="E27" s="41">
        <f t="shared" si="3"/>
        <v>2526</v>
      </c>
      <c r="F27" s="41">
        <f t="shared" si="3"/>
        <v>0</v>
      </c>
      <c r="G27" s="41">
        <f t="shared" si="3"/>
        <v>0</v>
      </c>
      <c r="H27" s="26">
        <f t="shared" si="3"/>
        <v>77800</v>
      </c>
      <c r="I27" s="37"/>
    </row>
    <row r="28" spans="1:8" ht="8.25" customHeight="1">
      <c r="A28" s="76"/>
      <c r="B28" s="110"/>
      <c r="C28" s="151"/>
      <c r="D28" s="152"/>
      <c r="E28" s="153"/>
      <c r="F28" s="151"/>
      <c r="G28" s="152"/>
      <c r="H28" s="154"/>
    </row>
    <row r="29" spans="1:8" ht="14.25" customHeight="1">
      <c r="A29" s="57" t="s">
        <v>61</v>
      </c>
      <c r="B29" s="41">
        <v>145</v>
      </c>
      <c r="C29" s="151"/>
      <c r="D29" s="152"/>
      <c r="E29" s="41">
        <v>350</v>
      </c>
      <c r="F29" s="151"/>
      <c r="G29" s="152"/>
      <c r="H29" s="155">
        <v>16050</v>
      </c>
    </row>
    <row r="30" spans="1:8" ht="14.25" customHeight="1">
      <c r="A30" s="57" t="s">
        <v>138</v>
      </c>
      <c r="B30" s="41">
        <v>966</v>
      </c>
      <c r="C30" s="151"/>
      <c r="D30" s="152"/>
      <c r="E30" s="41">
        <v>1766</v>
      </c>
      <c r="F30" s="151"/>
      <c r="G30" s="152"/>
      <c r="H30" s="155">
        <v>52450</v>
      </c>
    </row>
    <row r="31" spans="1:8" ht="14.25" customHeight="1">
      <c r="A31" s="57" t="s">
        <v>41</v>
      </c>
      <c r="B31" s="41">
        <v>0</v>
      </c>
      <c r="C31" s="151"/>
      <c r="D31" s="152"/>
      <c r="E31" s="41">
        <v>410</v>
      </c>
      <c r="F31" s="151"/>
      <c r="G31" s="152"/>
      <c r="H31" s="155">
        <v>9300</v>
      </c>
    </row>
    <row r="32" spans="1:8" ht="9" customHeight="1">
      <c r="A32" s="57"/>
      <c r="B32" s="41"/>
      <c r="C32" s="151"/>
      <c r="D32" s="152"/>
      <c r="E32" s="41"/>
      <c r="F32" s="151"/>
      <c r="G32" s="152"/>
      <c r="H32" s="155"/>
    </row>
    <row r="33" spans="1:9" ht="14.25" customHeight="1">
      <c r="A33" s="30" t="s">
        <v>47</v>
      </c>
      <c r="B33" s="41">
        <f>SUM(B35)</f>
        <v>0</v>
      </c>
      <c r="C33" s="41">
        <f aca="true" t="shared" si="4" ref="C33:H33">SUM(C35)</f>
        <v>0</v>
      </c>
      <c r="D33" s="41">
        <f t="shared" si="4"/>
        <v>0</v>
      </c>
      <c r="E33" s="41">
        <f t="shared" si="4"/>
        <v>25</v>
      </c>
      <c r="F33" s="41">
        <f t="shared" si="4"/>
        <v>0</v>
      </c>
      <c r="G33" s="41">
        <f t="shared" si="4"/>
        <v>0</v>
      </c>
      <c r="H33" s="26">
        <f t="shared" si="4"/>
        <v>618</v>
      </c>
      <c r="I33" s="38"/>
    </row>
    <row r="34" spans="1:9" ht="8.25" customHeight="1">
      <c r="A34" s="30"/>
      <c r="B34" s="41"/>
      <c r="C34" s="26"/>
      <c r="D34" s="127"/>
      <c r="E34" s="41"/>
      <c r="F34" s="26"/>
      <c r="G34" s="38"/>
      <c r="H34" s="26"/>
      <c r="I34" s="38"/>
    </row>
    <row r="35" spans="1:9" ht="14.25" customHeight="1">
      <c r="A35" s="66" t="s">
        <v>150</v>
      </c>
      <c r="B35" s="105">
        <v>0</v>
      </c>
      <c r="C35" s="116"/>
      <c r="D35" s="125"/>
      <c r="E35" s="105">
        <v>25</v>
      </c>
      <c r="F35" s="116"/>
      <c r="G35" s="115"/>
      <c r="H35" s="52">
        <v>618</v>
      </c>
      <c r="I35" s="37"/>
    </row>
    <row r="36" spans="1:8" ht="16.5" hidden="1">
      <c r="A36" s="61" t="s">
        <v>41</v>
      </c>
      <c r="B36" s="105">
        <f>SUM(C36,D36)</f>
        <v>0</v>
      </c>
      <c r="C36" s="156"/>
      <c r="D36" s="157"/>
      <c r="E36" s="105">
        <v>0</v>
      </c>
      <c r="F36" s="156"/>
      <c r="G36" s="157"/>
      <c r="H36" s="158">
        <v>0</v>
      </c>
    </row>
    <row r="40" ht="16.5" customHeight="1"/>
    <row r="41" spans="1:7" s="37" customFormat="1" ht="16.5" customHeight="1">
      <c r="A41" s="36"/>
      <c r="B41" s="36"/>
      <c r="C41" s="36"/>
      <c r="D41" s="36"/>
      <c r="E41" s="36"/>
      <c r="F41" s="36"/>
      <c r="G41" s="36"/>
    </row>
    <row r="42" spans="1:7" s="37" customFormat="1" ht="16.5">
      <c r="A42" s="36"/>
      <c r="B42" s="36"/>
      <c r="C42" s="36"/>
      <c r="D42" s="36"/>
      <c r="E42" s="36"/>
      <c r="F42" s="36"/>
      <c r="G42" s="36"/>
    </row>
    <row r="43" spans="3:7" s="37" customFormat="1" ht="16.5">
      <c r="C43" s="36"/>
      <c r="D43" s="36"/>
      <c r="E43" s="36"/>
      <c r="F43" s="36"/>
      <c r="G43" s="36"/>
    </row>
    <row r="44" spans="1:7" s="37" customFormat="1" ht="16.5">
      <c r="A44" s="51"/>
      <c r="B44" s="51"/>
      <c r="C44" s="36"/>
      <c r="D44" s="36"/>
      <c r="E44" s="36"/>
      <c r="F44" s="36"/>
      <c r="G44" s="36"/>
    </row>
    <row r="45" spans="1:2" s="37" customFormat="1" ht="39.75" customHeight="1">
      <c r="A45" s="36"/>
      <c r="B45" s="36"/>
    </row>
    <row r="46" s="37" customFormat="1" ht="16.5"/>
    <row r="47" s="37" customFormat="1" ht="16.5"/>
    <row r="48" s="37" customFormat="1" ht="14.25" customHeight="1"/>
    <row r="49" s="37" customFormat="1" ht="14.25" customHeight="1"/>
    <row r="50" s="37" customFormat="1" ht="14.25" customHeight="1"/>
    <row r="51" s="37" customFormat="1" ht="14.25" customHeight="1"/>
    <row r="52" s="37" customFormat="1" ht="14.25" customHeight="1"/>
    <row r="53" s="37" customFormat="1" ht="14.25" customHeight="1"/>
    <row r="54" s="37" customFormat="1" ht="14.25" customHeight="1"/>
    <row r="55" s="37" customFormat="1" ht="14.25" customHeight="1"/>
    <row r="56" s="37" customFormat="1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spans="1:7" ht="14.25" customHeight="1">
      <c r="A66" s="37"/>
      <c r="B66" s="37"/>
      <c r="C66" s="37"/>
      <c r="D66" s="37"/>
      <c r="E66" s="37"/>
      <c r="F66" s="37"/>
      <c r="G66" s="37"/>
    </row>
    <row r="67" spans="1:7" ht="14.25" customHeight="1">
      <c r="A67" s="37"/>
      <c r="B67" s="37"/>
      <c r="C67" s="37"/>
      <c r="D67" s="37"/>
      <c r="E67" s="37"/>
      <c r="F67" s="37"/>
      <c r="G67" s="37"/>
    </row>
    <row r="68" spans="1:7" ht="14.25" customHeight="1">
      <c r="A68" s="37"/>
      <c r="B68" s="37"/>
      <c r="C68" s="37"/>
      <c r="D68" s="37"/>
      <c r="E68" s="37"/>
      <c r="F68" s="37"/>
      <c r="G68" s="37"/>
    </row>
    <row r="69" spans="1:7" ht="14.25" customHeight="1">
      <c r="A69" s="37"/>
      <c r="B69" s="37"/>
      <c r="C69" s="37"/>
      <c r="D69" s="37"/>
      <c r="E69" s="37"/>
      <c r="F69" s="37"/>
      <c r="G69" s="37"/>
    </row>
    <row r="70" spans="1:7" ht="14.25" customHeight="1">
      <c r="A70" s="37"/>
      <c r="B70" s="37"/>
      <c r="C70" s="37"/>
      <c r="D70" s="37"/>
      <c r="E70" s="37"/>
      <c r="F70" s="37"/>
      <c r="G70" s="37"/>
    </row>
    <row r="71" spans="1:7" ht="14.25" customHeight="1">
      <c r="A71" s="37"/>
      <c r="B71" s="37"/>
      <c r="C71" s="37"/>
      <c r="D71" s="37"/>
      <c r="E71" s="37"/>
      <c r="F71" s="37"/>
      <c r="G71" s="37"/>
    </row>
    <row r="72" spans="1:7" ht="14.25" customHeight="1">
      <c r="A72" s="37"/>
      <c r="B72" s="37"/>
      <c r="C72" s="37"/>
      <c r="D72" s="37"/>
      <c r="E72" s="37"/>
      <c r="F72" s="37"/>
      <c r="G72" s="37"/>
    </row>
    <row r="73" spans="1:7" ht="14.25" customHeight="1">
      <c r="A73" s="37"/>
      <c r="B73" s="37"/>
      <c r="C73" s="37"/>
      <c r="D73" s="37"/>
      <c r="E73" s="37"/>
      <c r="F73" s="37"/>
      <c r="G73" s="37"/>
    </row>
    <row r="74" spans="1:7" ht="14.25" customHeight="1">
      <c r="A74" s="37"/>
      <c r="B74" s="37"/>
      <c r="C74" s="37"/>
      <c r="D74" s="37"/>
      <c r="E74" s="37"/>
      <c r="F74" s="37"/>
      <c r="G74" s="37"/>
    </row>
    <row r="75" spans="1:7" ht="14.25" customHeight="1">
      <c r="A75" s="37"/>
      <c r="B75" s="37"/>
      <c r="C75" s="37"/>
      <c r="D75" s="37"/>
      <c r="E75" s="37"/>
      <c r="F75" s="37"/>
      <c r="G75" s="37"/>
    </row>
    <row r="76" spans="1:7" ht="14.25" customHeight="1">
      <c r="A76" s="37"/>
      <c r="B76" s="37"/>
      <c r="C76" s="37"/>
      <c r="D76" s="37"/>
      <c r="E76" s="37"/>
      <c r="F76" s="37"/>
      <c r="G76" s="37"/>
    </row>
    <row r="77" spans="1:7" ht="16.5">
      <c r="A77" s="37"/>
      <c r="B77" s="37"/>
      <c r="C77" s="37"/>
      <c r="D77" s="37"/>
      <c r="E77" s="37"/>
      <c r="F77" s="37"/>
      <c r="G77" s="37"/>
    </row>
    <row r="78" spans="1:7" ht="16.5">
      <c r="A78" s="37"/>
      <c r="B78" s="37"/>
      <c r="C78" s="37"/>
      <c r="D78" s="37"/>
      <c r="E78" s="37"/>
      <c r="F78" s="37"/>
      <c r="G78" s="37"/>
    </row>
    <row r="79" spans="1:7" ht="16.5">
      <c r="A79" s="37"/>
      <c r="B79" s="37"/>
      <c r="C79" s="37"/>
      <c r="D79" s="37"/>
      <c r="E79" s="37"/>
      <c r="F79" s="37"/>
      <c r="G79" s="37"/>
    </row>
    <row r="80" spans="1:7" ht="16.5">
      <c r="A80" s="37"/>
      <c r="B80" s="37"/>
      <c r="C80" s="37"/>
      <c r="D80" s="37"/>
      <c r="E80" s="37"/>
      <c r="F80" s="37"/>
      <c r="G80" s="37"/>
    </row>
    <row r="81" spans="1:7" ht="16.5">
      <c r="A81" s="37"/>
      <c r="B81" s="37"/>
      <c r="C81" s="37"/>
      <c r="D81" s="37"/>
      <c r="E81" s="37"/>
      <c r="F81" s="37"/>
      <c r="G81" s="37"/>
    </row>
  </sheetData>
  <printOptions horizontalCentered="1"/>
  <pageMargins left="0.5905511811023623" right="0.7874015748031497" top="3.937007874015748" bottom="0.7874015748031497" header="0.3937007874015748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設施災情表</dc:title>
  <dc:subject/>
  <dc:creator>會計室</dc:creator>
  <cp:keywords/>
  <dc:description/>
  <cp:lastModifiedBy>wrauser</cp:lastModifiedBy>
  <cp:lastPrinted>2014-05-30T02:18:20Z</cp:lastPrinted>
  <dcterms:created xsi:type="dcterms:W3CDTF">2002-05-31T06:47:52Z</dcterms:created>
  <dcterms:modified xsi:type="dcterms:W3CDTF">2014-06-06T08:26:17Z</dcterms:modified>
  <cp:category/>
  <cp:version/>
  <cp:contentType/>
  <cp:contentStatus/>
</cp:coreProperties>
</file>