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00" tabRatio="628" activeTab="0"/>
  </bookViews>
  <sheets>
    <sheet name="現有禦潮(海堤)" sheetId="1" r:id="rId1"/>
    <sheet name="海堤" sheetId="2" r:id="rId2"/>
  </sheets>
  <definedNames>
    <definedName name="_xlnm.Print_Area" localSheetId="1">'海堤'!$A$1:$H$160</definedName>
    <definedName name="_xlnm.Print_Area" localSheetId="0">'現有禦潮(海堤)'!$A$1:$H$40</definedName>
  </definedNames>
  <calcPr fullCalcOnLoad="1"/>
</workbook>
</file>

<file path=xl/sharedStrings.xml><?xml version="1.0" encoding="utf-8"?>
<sst xmlns="http://schemas.openxmlformats.org/spreadsheetml/2006/main" count="81" uniqueCount="60">
  <si>
    <t>雲林縣</t>
  </si>
  <si>
    <t>苗栗縣</t>
  </si>
  <si>
    <t>海堤</t>
  </si>
  <si>
    <t>海岸保護工</t>
  </si>
  <si>
    <t>屏東縣</t>
  </si>
  <si>
    <t>花蓮縣</t>
  </si>
  <si>
    <t>桃園縣</t>
  </si>
  <si>
    <t>臺東縣</t>
  </si>
  <si>
    <t>澎湖縣</t>
  </si>
  <si>
    <t>宜蘭縣</t>
  </si>
  <si>
    <t>新竹縣</t>
  </si>
  <si>
    <t>彰化縣</t>
  </si>
  <si>
    <t>嘉義縣</t>
  </si>
  <si>
    <t>新竹市</t>
  </si>
  <si>
    <t>臺南市</t>
  </si>
  <si>
    <t>總計</t>
  </si>
  <si>
    <t>高雄市</t>
  </si>
  <si>
    <t>金門縣</t>
  </si>
  <si>
    <t>連江縣</t>
  </si>
  <si>
    <t>註：「海堤」包含防潮堤</t>
  </si>
  <si>
    <t>彰化縣</t>
  </si>
  <si>
    <t>基隆市</t>
  </si>
  <si>
    <t>桃園縣</t>
  </si>
  <si>
    <t>臺中縣</t>
  </si>
  <si>
    <t>雲林縣</t>
  </si>
  <si>
    <t>臺南縣</t>
  </si>
  <si>
    <t>八、禦潮(海堤)工程</t>
  </si>
  <si>
    <t xml:space="preserve"> (一)現有禦潮(海堤)設施</t>
  </si>
  <si>
    <t>(二)海岸環境改善工程</t>
  </si>
  <si>
    <t>(三)禦潮(海堤)養護工程</t>
  </si>
  <si>
    <t>(四)禦潮(海堤)整建工程</t>
  </si>
  <si>
    <t>新北市</t>
  </si>
  <si>
    <t>新北市</t>
  </si>
  <si>
    <t>臺中市</t>
  </si>
  <si>
    <t>臺中市</t>
  </si>
  <si>
    <t/>
  </si>
  <si>
    <t>離岸堤</t>
  </si>
  <si>
    <t>離岸堤</t>
  </si>
  <si>
    <t>海堤</t>
  </si>
  <si>
    <t>海岸保護工</t>
  </si>
  <si>
    <t>環境改善長度</t>
  </si>
  <si>
    <t>金門縣</t>
  </si>
  <si>
    <t>澎湖縣</t>
  </si>
  <si>
    <t>臺東縣</t>
  </si>
  <si>
    <t>新竹縣</t>
  </si>
  <si>
    <t>桃園縣</t>
  </si>
  <si>
    <t>高雄市</t>
  </si>
  <si>
    <t>臺南市</t>
  </si>
  <si>
    <t>海堤</t>
  </si>
  <si>
    <t>海岸保護工</t>
  </si>
  <si>
    <t>澎湖縣</t>
  </si>
  <si>
    <t>苗栗縣</t>
  </si>
  <si>
    <t>屏東縣</t>
  </si>
  <si>
    <t>(七)禦潮(海堤)設施受損情形</t>
  </si>
  <si>
    <t>花蓮縣</t>
  </si>
  <si>
    <t>新北市</t>
  </si>
  <si>
    <t>臺中市</t>
  </si>
  <si>
    <t>嘉義縣</t>
  </si>
  <si>
    <t>(五)禦潮(海堤)災修及搶修工程</t>
  </si>
  <si>
    <t>(六)禦潮(海堤)構造物維護管理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</si>
</sst>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  <numFmt numFmtId="216" formatCode="0.0000_);[Red]\(0.0000\)"/>
    <numFmt numFmtId="217" formatCode="0_);\(0\)"/>
    <numFmt numFmtId="218" formatCode="#,##0;[Red]#,##0"/>
    <numFmt numFmtId="219" formatCode="&quot;$&quot;#,##0"/>
  </numFmts>
  <fonts count="2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全真楷書"/>
      <family val="3"/>
    </font>
    <font>
      <sz val="12"/>
      <name val="華康中楷體"/>
      <family val="3"/>
    </font>
    <font>
      <sz val="9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0"/>
      <name val="標楷體"/>
      <family val="4"/>
    </font>
    <font>
      <sz val="16"/>
      <name val="Times New Roman"/>
      <family val="1"/>
    </font>
    <font>
      <sz val="11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13.7"/>
      <name val="標楷體"/>
      <family val="4"/>
    </font>
    <font>
      <sz val="2.25"/>
      <name val="標楷體"/>
      <family val="4"/>
    </font>
    <font>
      <sz val="10.25"/>
      <name val="標楷體"/>
      <family val="4"/>
    </font>
    <font>
      <sz val="12"/>
      <color indexed="10"/>
      <name val="Times New Roman"/>
      <family val="1"/>
    </font>
    <font>
      <sz val="9"/>
      <name val="Times New Roman"/>
      <family val="1"/>
    </font>
    <font>
      <sz val="9"/>
      <name val="華康中楷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標楷體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181" fontId="5" fillId="0" borderId="0" xfId="16" applyFont="1" applyBorder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vertical="top"/>
    </xf>
    <xf numFmtId="2" fontId="1" fillId="0" borderId="0" xfId="0" applyNumberFormat="1" applyFont="1" applyBorder="1" applyAlignment="1">
      <alignment/>
    </xf>
    <xf numFmtId="0" fontId="0" fillId="0" borderId="0" xfId="0" applyNumberFormat="1" applyFill="1" applyBorder="1" applyAlignment="1">
      <alignment/>
    </xf>
    <xf numFmtId="0" fontId="2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86" fontId="0" fillId="0" borderId="0" xfId="0" applyNumberFormat="1" applyBorder="1" applyAlignment="1">
      <alignment/>
    </xf>
    <xf numFmtId="185" fontId="5" fillId="0" borderId="0" xfId="0" applyNumberFormat="1" applyFont="1" applyAlignment="1">
      <alignment/>
    </xf>
    <xf numFmtId="41" fontId="9" fillId="0" borderId="0" xfId="0" applyNumberFormat="1" applyFont="1" applyAlignment="1">
      <alignment/>
    </xf>
    <xf numFmtId="41" fontId="9" fillId="0" borderId="0" xfId="16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10" fontId="5" fillId="0" borderId="0" xfId="0" applyNumberFormat="1" applyFont="1" applyAlignment="1">
      <alignment/>
    </xf>
    <xf numFmtId="0" fontId="0" fillId="0" borderId="0" xfId="0" applyAlignment="1" quotePrefix="1">
      <alignment/>
    </xf>
    <xf numFmtId="43" fontId="9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24" fillId="0" borderId="0" xfId="0" applyNumberFormat="1" applyFont="1" applyBorder="1" applyAlignment="1">
      <alignment/>
    </xf>
    <xf numFmtId="10" fontId="24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2" fontId="26" fillId="0" borderId="0" xfId="0" applyNumberFormat="1" applyFont="1" applyBorder="1" applyAlignment="1">
      <alignment/>
    </xf>
    <xf numFmtId="186" fontId="24" fillId="0" borderId="0" xfId="0" applyNumberFormat="1" applyFont="1" applyBorder="1" applyAlignment="1">
      <alignment/>
    </xf>
    <xf numFmtId="0" fontId="24" fillId="0" borderId="0" xfId="0" applyNumberFormat="1" applyFont="1" applyFill="1" applyBorder="1" applyAlignment="1">
      <alignment/>
    </xf>
    <xf numFmtId="2" fontId="25" fillId="0" borderId="0" xfId="0" applyNumberFormat="1" applyFont="1" applyAlignment="1">
      <alignment/>
    </xf>
    <xf numFmtId="0" fontId="26" fillId="0" borderId="0" xfId="0" applyFont="1" applyBorder="1" applyAlignment="1">
      <alignment/>
    </xf>
    <xf numFmtId="43" fontId="24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24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2" fontId="28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186" fontId="14" fillId="0" borderId="0" xfId="0" applyNumberFormat="1" applyFont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207" fontId="28" fillId="0" borderId="0" xfId="0" applyNumberFormat="1" applyFont="1" applyBorder="1" applyAlignment="1">
      <alignment/>
    </xf>
    <xf numFmtId="0" fontId="10" fillId="0" borderId="0" xfId="0" applyFont="1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民國101年底</a:t>
            </a:r>
          </a:p>
        </c:rich>
      </c:tx>
      <c:layout>
        <c:manualLayout>
          <c:xMode val="factor"/>
          <c:yMode val="factor"/>
          <c:x val="-0.00175"/>
          <c:y val="-0.01975"/>
        </c:manualLayout>
      </c:layout>
      <c:spPr>
        <a:noFill/>
        <a:ln>
          <a:noFill/>
        </a:ln>
      </c:spPr>
    </c:title>
    <c:view3D>
      <c:rotX val="15"/>
      <c:rotY val="40"/>
      <c:depthPercent val="200"/>
      <c:rAngAx val="1"/>
    </c:view3D>
    <c:plotArea>
      <c:layout>
        <c:manualLayout>
          <c:xMode val="edge"/>
          <c:yMode val="edge"/>
          <c:x val="0"/>
          <c:y val="0.05225"/>
          <c:w val="1"/>
          <c:h val="0.94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'現有禦潮(海堤)'!$K$15</c:f>
              <c:strCache>
                <c:ptCount val="1"/>
                <c:pt idx="0">
                  <c:v>海堤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100000">
                  <a:srgbClr val="D7D7EB"/>
                </a:gs>
              </a:gsLst>
              <a:path path="rect">
                <a:fillToRect r="100000" b="10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D7D7EB"/>
                  </a:gs>
                </a:gsLst>
                <a:path path="rect">
                  <a:fillToRect r="100000" b="100000"/>
                </a:path>
              </a:gradFill>
            </c:spPr>
          </c:dPt>
          <c:cat>
            <c:strRef>
              <c:f>'現有禦潮(海堤)'!$J$16:$J$34</c:f>
              <c:strCache/>
            </c:strRef>
          </c:cat>
          <c:val>
            <c:numRef>
              <c:f>'現有禦潮(海堤)'!$K$16:$K$34</c:f>
              <c:numCache/>
            </c:numRef>
          </c:val>
          <c:shape val="box"/>
        </c:ser>
        <c:gapDepth val="0"/>
        <c:shape val="box"/>
        <c:axId val="19367211"/>
        <c:axId val="40087172"/>
      </c:bar3DChart>
      <c:catAx>
        <c:axId val="19367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100" b="0" i="0" u="none" baseline="0"/>
            </a:pPr>
          </a:p>
        </c:txPr>
        <c:crossAx val="40087172"/>
        <c:crosses val="autoZero"/>
        <c:auto val="0"/>
        <c:lblOffset val="100"/>
        <c:noMultiLvlLbl val="0"/>
      </c:catAx>
      <c:valAx>
        <c:axId val="40087172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crossAx val="1936721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民國101年度</a:t>
            </a:r>
          </a:p>
        </c:rich>
      </c:tx>
      <c:layout>
        <c:manualLayout>
          <c:xMode val="factor"/>
          <c:yMode val="factor"/>
          <c:x val="0.026"/>
          <c:y val="0.07625"/>
        </c:manualLayout>
      </c:layout>
      <c:spPr>
        <a:noFill/>
        <a:ln>
          <a:noFill/>
        </a:ln>
      </c:spPr>
    </c:title>
    <c:view3D>
      <c:rotX val="16"/>
      <c:rotY val="26"/>
      <c:depthPercent val="200"/>
      <c:rAngAx val="1"/>
    </c:view3D>
    <c:plotArea>
      <c:layout>
        <c:manualLayout>
          <c:xMode val="edge"/>
          <c:yMode val="edge"/>
          <c:x val="0.00175"/>
          <c:y val="0.17625"/>
          <c:w val="0.983"/>
          <c:h val="0.80425"/>
        </c:manualLayout>
      </c:layout>
      <c:bar3DChart>
        <c:barDir val="col"/>
        <c:grouping val="stacked"/>
        <c:varyColors val="0"/>
        <c:ser>
          <c:idx val="3"/>
          <c:order val="0"/>
          <c:tx>
            <c:strRef>
              <c:f>'海堤'!$M$103</c:f>
              <c:strCache>
                <c:ptCount val="1"/>
                <c:pt idx="0">
                  <c:v>海堤</c:v>
                </c:pt>
              </c:strCache>
            </c:strRef>
          </c:tx>
          <c:spPr>
            <a:gradFill rotWithShape="1">
              <a:gsLst>
                <a:gs pos="0">
                  <a:srgbClr val="A0E0E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'海堤'!$L$104:$L$108</c:f>
              <c:strCache/>
            </c:strRef>
          </c:cat>
          <c:val>
            <c:numRef>
              <c:f>'海堤'!$M$104:$M$108</c:f>
              <c:numCache/>
            </c:numRef>
          </c:val>
          <c:shape val="box"/>
        </c:ser>
        <c:ser>
          <c:idx val="0"/>
          <c:order val="1"/>
          <c:tx>
            <c:strRef>
              <c:f>'海堤'!$N$103</c:f>
              <c:strCache>
                <c:ptCount val="1"/>
                <c:pt idx="0">
                  <c:v>海岸保護工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CC9CC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'海堤'!$L$104:$L$108</c:f>
              <c:strCache/>
            </c:strRef>
          </c:cat>
          <c:val>
            <c:numRef>
              <c:f>'海堤'!$N$104:$N$108</c:f>
              <c:numCache/>
            </c:numRef>
          </c:val>
          <c:shape val="box"/>
        </c:ser>
        <c:overlap val="100"/>
        <c:gapDepth val="0"/>
        <c:shape val="box"/>
        <c:axId val="25240229"/>
        <c:axId val="25835470"/>
      </c:bar3DChart>
      <c:catAx>
        <c:axId val="25240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25835470"/>
        <c:crosses val="autoZero"/>
        <c:auto val="0"/>
        <c:lblOffset val="100"/>
        <c:noMultiLvlLbl val="0"/>
      </c:catAx>
      <c:valAx>
        <c:axId val="25835470"/>
        <c:scaling>
          <c:orientation val="minMax"/>
          <c:max val="15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25240229"/>
        <c:crossesAt val="1"/>
        <c:crossBetween val="between"/>
        <c:dispUnits/>
        <c:majorUnit val="3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625"/>
          <c:y val="0.206"/>
          <c:w val="0.19475"/>
          <c:h val="0.115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民國九十一年</a:t>
            </a:r>
          </a:p>
        </c:rich>
      </c:tx>
      <c:layout/>
      <c:spPr>
        <a:noFill/>
        <a:ln>
          <a:noFill/>
        </a:ln>
      </c:spPr>
    </c:title>
    <c:view3D>
      <c:rotX val="12"/>
      <c:rotY val="21"/>
      <c:depthPercent val="2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海堤!#REF!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CC9CCC"/>
              </a:fgClr>
              <a:bgClr>
                <a:srgbClr val="C0C0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FF"/>
                  </a:solidFill>
                </c14:spPr>
              </c14:invertSolidFillFmt>
            </c:ext>
          </c:extLst>
          <c:cat>
            <c:strRef>
              <c:f>海堤!#REF!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海堤!#REF!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Depth val="0"/>
        <c:shape val="box"/>
        <c:axId val="31192639"/>
        <c:axId val="12298296"/>
      </c:bar3DChart>
      <c:catAx>
        <c:axId val="311926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wordArtVert" rot="0"/>
          <a:lstStyle/>
          <a:p>
            <a:pPr>
              <a:defRPr lang="en-US" cap="none" sz="225" b="0" i="0" u="none" baseline="0"/>
            </a:pPr>
          </a:p>
        </c:txPr>
        <c:crossAx val="12298296"/>
        <c:crosses val="autoZero"/>
        <c:auto val="0"/>
        <c:lblOffset val="100"/>
        <c:noMultiLvlLbl val="0"/>
      </c:catAx>
      <c:valAx>
        <c:axId val="12298296"/>
        <c:scaling>
          <c:orientation val="minMax"/>
          <c:max val="500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crossAx val="31192639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spPr>
        <a:solidFill>
          <a:srgbClr val="969696"/>
        </a:solidFill>
      </c:spP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民國九十二年</a:t>
            </a:r>
          </a:p>
        </c:rich>
      </c:tx>
      <c:layout>
        <c:manualLayout>
          <c:xMode val="factor"/>
          <c:yMode val="factor"/>
          <c:x val="-0.0535"/>
          <c:y val="0.02"/>
        </c:manualLayout>
      </c:layout>
      <c:spPr>
        <a:noFill/>
        <a:ln>
          <a:noFill/>
        </a:ln>
      </c:spPr>
    </c:title>
    <c:view3D>
      <c:rotX val="4"/>
      <c:rotY val="8"/>
      <c:depthPercent val="200"/>
      <c:rAngAx val="1"/>
    </c:view3D>
    <c:plotArea>
      <c:layout>
        <c:manualLayout>
          <c:xMode val="edge"/>
          <c:yMode val="edge"/>
          <c:x val="0"/>
          <c:y val="0.161"/>
          <c:w val="0.91725"/>
          <c:h val="0.8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'海堤'!$S$161</c:f>
              <c:strCache>
                <c:ptCount val="1"/>
                <c:pt idx="0">
                  <c:v>海堤</c:v>
                </c:pt>
              </c:strCache>
            </c:strRef>
          </c:tx>
          <c:spPr>
            <a:pattFill prst="pct50">
              <a:fgClr>
                <a:srgbClr val="CC9CCC"/>
              </a:fgClr>
              <a:bgClr>
                <a:srgbClr val="C0C0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CC99FF"/>
                  </a:gs>
                  <a:gs pos="100000">
                    <a:srgbClr val="D9B4FF"/>
                  </a:gs>
                </a:gsLst>
                <a:lin ang="5400000" scaled="1"/>
              </a:gradFill>
            </c:spPr>
          </c:dPt>
          <c:cat>
            <c:strRef>
              <c:f>'海堤'!$R$162:$R$166</c:f>
              <c:strCache/>
            </c:strRef>
          </c:cat>
          <c:val>
            <c:numRef>
              <c:f>'海堤'!$S$162:$S$166</c:f>
              <c:numCache/>
            </c:numRef>
          </c:val>
          <c:shape val="box"/>
        </c:ser>
        <c:overlap val="100"/>
        <c:gapDepth val="0"/>
        <c:shape val="box"/>
        <c:axId val="43575801"/>
        <c:axId val="56637890"/>
      </c:bar3DChart>
      <c:catAx>
        <c:axId val="435758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wordArtVert" rot="0"/>
          <a:lstStyle/>
          <a:p>
            <a:pPr>
              <a:defRPr lang="en-US" cap="none" sz="1025" b="0" i="0" u="none" baseline="0"/>
            </a:pPr>
          </a:p>
        </c:txPr>
        <c:crossAx val="56637890"/>
        <c:crosses val="autoZero"/>
        <c:auto val="0"/>
        <c:lblOffset val="100"/>
        <c:noMultiLvlLbl val="0"/>
      </c:catAx>
      <c:valAx>
        <c:axId val="56637890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crossAx val="4357580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969696"/>
        </a:solidFill>
      </c:spP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民國101年度</a:t>
            </a:r>
          </a:p>
        </c:rich>
      </c:tx>
      <c:layout>
        <c:manualLayout>
          <c:xMode val="factor"/>
          <c:yMode val="factor"/>
          <c:x val="0.0215"/>
          <c:y val="0.036"/>
        </c:manualLayout>
      </c:layout>
      <c:spPr>
        <a:noFill/>
        <a:ln>
          <a:noFill/>
        </a:ln>
      </c:spPr>
    </c:title>
    <c:view3D>
      <c:rotX val="15"/>
      <c:rotY val="40"/>
      <c:depthPercent val="200"/>
      <c:rAngAx val="1"/>
    </c:view3D>
    <c:plotArea>
      <c:layout>
        <c:manualLayout>
          <c:xMode val="edge"/>
          <c:yMode val="edge"/>
          <c:x val="0.02"/>
          <c:y val="0.12425"/>
          <c:w val="0.98"/>
          <c:h val="0.78925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'海堤'!$K$23</c:f>
              <c:strCache>
                <c:ptCount val="1"/>
                <c:pt idx="0">
                  <c:v>海堤</c:v>
                </c:pt>
              </c:strCache>
            </c:strRef>
          </c:tx>
          <c:spPr>
            <a:solidFill>
              <a:srgbClr val="FFFF00"/>
            </a:solidFill>
            <a:ln w="12700">
              <a:solid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'海堤'!$J$24:$J$36</c:f>
              <c:strCache/>
            </c:strRef>
          </c:cat>
          <c:val>
            <c:numRef>
              <c:f>'海堤'!$K$24:$K$36</c:f>
              <c:numCache/>
            </c:numRef>
          </c:val>
          <c:shape val="box"/>
        </c:ser>
        <c:ser>
          <c:idx val="1"/>
          <c:order val="1"/>
          <c:tx>
            <c:strRef>
              <c:f>'海堤'!$L$23</c:f>
              <c:strCache>
                <c:ptCount val="1"/>
                <c:pt idx="0">
                  <c:v>海岸保護工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'海堤'!$J$24:$J$36</c:f>
              <c:strCache/>
            </c:strRef>
          </c:cat>
          <c:val>
            <c:numRef>
              <c:f>'海堤'!$L$24:$L$36</c:f>
              <c:numCache/>
            </c:numRef>
          </c:val>
          <c:shape val="box"/>
        </c:ser>
        <c:ser>
          <c:idx val="0"/>
          <c:order val="2"/>
          <c:tx>
            <c:strRef>
              <c:f>'海堤'!$M$23</c:f>
              <c:strCache>
                <c:ptCount val="1"/>
                <c:pt idx="0">
                  <c:v>環境改善長度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'海堤'!$J$24:$J$36</c:f>
              <c:strCache/>
            </c:strRef>
          </c:cat>
          <c:val>
            <c:numRef>
              <c:f>'海堤'!$M$24:$M$36</c:f>
              <c:numCache/>
            </c:numRef>
          </c:val>
          <c:shape val="box"/>
        </c:ser>
        <c:overlap val="100"/>
        <c:gapDepth val="0"/>
        <c:shape val="box"/>
        <c:axId val="39978963"/>
        <c:axId val="24266348"/>
      </c:bar3DChart>
      <c:catAx>
        <c:axId val="39978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24266348"/>
        <c:crosses val="autoZero"/>
        <c:auto val="0"/>
        <c:lblOffset val="100"/>
        <c:noMultiLvlLbl val="0"/>
      </c:catAx>
      <c:valAx>
        <c:axId val="24266348"/>
        <c:scaling>
          <c:orientation val="minMax"/>
          <c:max val="28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39978963"/>
        <c:crossesAt val="1"/>
        <c:crossBetween val="between"/>
        <c:dispUnits/>
        <c:majorUnit val="400"/>
        <c:minorUnit val="4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875"/>
          <c:y val="0.1485"/>
          <c:w val="0.18425"/>
          <c:h val="0.105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民國101年度</a:t>
            </a:r>
          </a:p>
        </c:rich>
      </c:tx>
      <c:layout>
        <c:manualLayout>
          <c:xMode val="factor"/>
          <c:yMode val="factor"/>
          <c:x val="0.0215"/>
          <c:y val="0.06425"/>
        </c:manualLayout>
      </c:layout>
      <c:spPr>
        <a:noFill/>
        <a:ln>
          <a:noFill/>
        </a:ln>
      </c:spPr>
    </c:title>
    <c:view3D>
      <c:rotX val="15"/>
      <c:rotY val="40"/>
      <c:depthPercent val="200"/>
      <c:rAngAx val="1"/>
    </c:view3D>
    <c:plotArea>
      <c:layout>
        <c:manualLayout>
          <c:xMode val="edge"/>
          <c:yMode val="edge"/>
          <c:x val="0.018"/>
          <c:y val="0.1525"/>
          <c:w val="0.98025"/>
          <c:h val="0.8475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'海堤'!$K$61</c:f>
              <c:strCache>
                <c:ptCount val="1"/>
                <c:pt idx="0">
                  <c:v>海堤</c:v>
                </c:pt>
              </c:strCache>
            </c:strRef>
          </c:tx>
          <c:spPr>
            <a:solidFill>
              <a:srgbClr val="3333CC"/>
            </a:solidFill>
            <a:ln w="12700">
              <a:solid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'海堤'!$J$62:$J$65</c:f>
              <c:strCache/>
            </c:strRef>
          </c:cat>
          <c:val>
            <c:numRef>
              <c:f>'海堤'!$K$62:$K$65</c:f>
              <c:numCache/>
            </c:numRef>
          </c:val>
          <c:shape val="box"/>
        </c:ser>
        <c:ser>
          <c:idx val="1"/>
          <c:order val="1"/>
          <c:tx>
            <c:strRef>
              <c:f>'海堤'!$L$61</c:f>
              <c:strCache>
                <c:ptCount val="1"/>
                <c:pt idx="0">
                  <c:v>海岸保護工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'海堤'!$J$62:$J$65</c:f>
              <c:strCache/>
            </c:strRef>
          </c:cat>
          <c:val>
            <c:numRef>
              <c:f>'海堤'!$L$62:$L$65</c:f>
              <c:numCache/>
            </c:numRef>
          </c:val>
          <c:shape val="box"/>
        </c:ser>
        <c:overlap val="100"/>
        <c:gapDepth val="0"/>
        <c:shape val="box"/>
        <c:axId val="17070541"/>
        <c:axId val="19417142"/>
      </c:bar3DChart>
      <c:catAx>
        <c:axId val="170705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19417142"/>
        <c:crosses val="autoZero"/>
        <c:auto val="0"/>
        <c:lblOffset val="100"/>
        <c:noMultiLvlLbl val="0"/>
      </c:catAx>
      <c:valAx>
        <c:axId val="19417142"/>
        <c:scaling>
          <c:orientation val="minMax"/>
          <c:max val="8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17070541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25"/>
          <c:y val="0.226"/>
          <c:w val="0.18425"/>
          <c:h val="0.125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民國101年度</a:t>
            </a:r>
          </a:p>
        </c:rich>
      </c:tx>
      <c:layout>
        <c:manualLayout>
          <c:xMode val="factor"/>
          <c:yMode val="factor"/>
          <c:x val="0.026"/>
          <c:y val="0.07625"/>
        </c:manualLayout>
      </c:layout>
      <c:spPr>
        <a:noFill/>
        <a:ln>
          <a:noFill/>
        </a:ln>
      </c:spPr>
    </c:title>
    <c:view3D>
      <c:rotX val="17"/>
      <c:rotY val="25"/>
      <c:depthPercent val="200"/>
      <c:rAngAx val="1"/>
    </c:view3D>
    <c:plotArea>
      <c:layout>
        <c:manualLayout>
          <c:xMode val="edge"/>
          <c:yMode val="edge"/>
          <c:x val="0.00175"/>
          <c:y val="0.18425"/>
          <c:w val="0.983"/>
          <c:h val="0.794"/>
        </c:manualLayout>
      </c:layout>
      <c:bar3DChart>
        <c:barDir val="col"/>
        <c:grouping val="stacked"/>
        <c:varyColors val="0"/>
        <c:ser>
          <c:idx val="3"/>
          <c:order val="0"/>
          <c:tx>
            <c:strRef>
              <c:f>'海堤'!$M$103</c:f>
              <c:strCache>
                <c:ptCount val="1"/>
                <c:pt idx="0">
                  <c:v>海堤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'海堤'!$L$136:$L$140</c:f>
              <c:strCache/>
            </c:strRef>
          </c:cat>
          <c:val>
            <c:numRef>
              <c:f>'海堤'!$M$136:$M$140</c:f>
              <c:numCache/>
            </c:numRef>
          </c:val>
          <c:shape val="box"/>
        </c:ser>
        <c:overlap val="100"/>
        <c:gapDepth val="0"/>
        <c:shape val="box"/>
        <c:axId val="40536551"/>
        <c:axId val="29284640"/>
      </c:bar3DChart>
      <c:catAx>
        <c:axId val="40536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29284640"/>
        <c:crosses val="autoZero"/>
        <c:auto val="0"/>
        <c:lblOffset val="100"/>
        <c:noMultiLvlLbl val="0"/>
      </c:catAx>
      <c:valAx>
        <c:axId val="29284640"/>
        <c:scaling>
          <c:orientation val="minMax"/>
          <c:max val="25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40536551"/>
        <c:crossesAt val="1"/>
        <c:crossBetween val="between"/>
        <c:dispUnits/>
        <c:majorUnit val="50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"/>
          <c:y val="0.22275"/>
          <c:w val="0.10575"/>
          <c:h val="0.090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</cdr:x>
      <cdr:y>1</cdr:y>
    </cdr:from>
    <cdr:to>
      <cdr:x>0.14175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61975" y="3219450"/>
          <a:ext cx="228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133350</xdr:rowOff>
    </xdr:from>
    <xdr:to>
      <xdr:col>7</xdr:col>
      <xdr:colOff>714375</xdr:colOff>
      <xdr:row>20</xdr:row>
      <xdr:rowOff>104775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33350" y="904875"/>
          <a:ext cx="5153025" cy="37433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>
              <a:latin typeface="標楷體"/>
              <a:ea typeface="標楷體"/>
              <a:cs typeface="標楷體"/>
            </a:rPr>
            <a:t>　　民國101年底現有禦潮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海堤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)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設施，海堤(含防潮堤)為392,732公尺，離岸堤24,999公尺，海岸保護工82,895公尺。海堤(含防潮堤)最多者為彰化縣93,072公尺占總數之23.70%，澎湖縣58,581公尺占總數之14.92%次之，第三為臺南市45,860公尺占總數之11.68%。離岸堤最多為屏東縣12,050公尺占總數之48.20%，高雄市9,357公尺占總數之37.43%次之，第三為花蓮縣1,680公尺占總數之6.72%。現有海岸保護工最多為臺東縣25,221公尺占總數之30.43%，苗栗縣11,593公尺占總數之13.99%次之，第三為新竹縣7,404公尺占總數之8.93%。(如表8之1、表10)</a:t>
          </a:r>
        </a:p>
      </xdr:txBody>
    </xdr:sp>
    <xdr:clientData/>
  </xdr:twoCellAnchor>
  <xdr:twoCellAnchor>
    <xdr:from>
      <xdr:col>0</xdr:col>
      <xdr:colOff>76200</xdr:colOff>
      <xdr:row>23</xdr:row>
      <xdr:rowOff>28575</xdr:rowOff>
    </xdr:from>
    <xdr:to>
      <xdr:col>8</xdr:col>
      <xdr:colOff>342900</xdr:colOff>
      <xdr:row>38</xdr:row>
      <xdr:rowOff>133350</xdr:rowOff>
    </xdr:to>
    <xdr:graphicFrame>
      <xdr:nvGraphicFramePr>
        <xdr:cNvPr id="2" name="Chart 2"/>
        <xdr:cNvGraphicFramePr/>
      </xdr:nvGraphicFramePr>
      <xdr:xfrm>
        <a:off x="76200" y="5200650"/>
        <a:ext cx="56197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228600</xdr:colOff>
      <xdr:row>22</xdr:row>
      <xdr:rowOff>190500</xdr:rowOff>
    </xdr:from>
    <xdr:to>
      <xdr:col>2</xdr:col>
      <xdr:colOff>28575</xdr:colOff>
      <xdr:row>24</xdr:row>
      <xdr:rowOff>57150</xdr:rowOff>
    </xdr:to>
    <xdr:sp>
      <xdr:nvSpPr>
        <xdr:cNvPr id="3" name="文字 10"/>
        <xdr:cNvSpPr txBox="1">
          <a:spLocks noChangeArrowheads="1"/>
        </xdr:cNvSpPr>
      </xdr:nvSpPr>
      <xdr:spPr>
        <a:xfrm>
          <a:off x="685800" y="5153025"/>
          <a:ext cx="485775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公尺</a:t>
          </a:r>
        </a:p>
      </xdr:txBody>
    </xdr:sp>
    <xdr:clientData/>
  </xdr:twoCellAnchor>
  <xdr:twoCellAnchor>
    <xdr:from>
      <xdr:col>1</xdr:col>
      <xdr:colOff>619125</xdr:colOff>
      <xdr:row>21</xdr:row>
      <xdr:rowOff>133350</xdr:rowOff>
    </xdr:from>
    <xdr:to>
      <xdr:col>7</xdr:col>
      <xdr:colOff>133350</xdr:colOff>
      <xdr:row>23</xdr:row>
      <xdr:rowOff>114300</xdr:rowOff>
    </xdr:to>
    <xdr:sp>
      <xdr:nvSpPr>
        <xdr:cNvPr id="4" name="文字 6"/>
        <xdr:cNvSpPr txBox="1">
          <a:spLocks noChangeArrowheads="1"/>
        </xdr:cNvSpPr>
      </xdr:nvSpPr>
      <xdr:spPr>
        <a:xfrm>
          <a:off x="1076325" y="4886325"/>
          <a:ext cx="3629025" cy="4000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圖16、現有禦潮(海堤)設施─海堤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0.11675</cdr:x>
      <cdr:y>0.1415</cdr:y>
    </cdr:from>
    <cdr:to>
      <cdr:x>0.1915</cdr:x>
      <cdr:y>0.1955</cdr:y>
    </cdr:to>
    <cdr:sp>
      <cdr:nvSpPr>
        <cdr:cNvPr id="1" name="文字 2"/>
        <cdr:cNvSpPr txBox="1">
          <a:spLocks noChangeArrowheads="1"/>
        </cdr:cNvSpPr>
      </cdr:nvSpPr>
      <cdr:spPr>
        <a:xfrm>
          <a:off x="600075" y="61912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公尺</a:t>
          </a:r>
        </a:p>
      </cdr:txBody>
    </cdr:sp>
  </cdr:relSizeAnchor>
  <cdr:relSizeAnchor xmlns:cdr="http://schemas.openxmlformats.org/drawingml/2006/chartDrawing">
    <cdr:from>
      <cdr:x>0</cdr:x>
      <cdr:y>0.01875</cdr:y>
    </cdr:from>
    <cdr:to>
      <cdr:x>1</cdr:x>
      <cdr:y>0.0835</cdr:y>
    </cdr:to>
    <cdr:sp>
      <cdr:nvSpPr>
        <cdr:cNvPr id="2" name="文字 1"/>
        <cdr:cNvSpPr txBox="1">
          <a:spLocks noChangeArrowheads="1"/>
        </cdr:cNvSpPr>
      </cdr:nvSpPr>
      <cdr:spPr>
        <a:xfrm>
          <a:off x="0" y="76200"/>
          <a:ext cx="5219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圖19、禦潮(海堤)災修及搶修工程─海堤、海岸保護工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0.19275</cdr:x>
      <cdr:y>0</cdr:y>
    </cdr:from>
    <cdr:to>
      <cdr:x>0.19275</cdr:x>
      <cdr:y>-536870.912</cdr:y>
    </cdr:to>
    <cdr:sp>
      <cdr:nvSpPr>
        <cdr:cNvPr id="1" name="文字 1"/>
        <cdr:cNvSpPr txBox="1">
          <a:spLocks noChangeArrowheads="1"/>
        </cdr:cNvSpPr>
      </cdr:nvSpPr>
      <cdr:spPr>
        <a:xfrm>
          <a:off x="9906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標楷體"/>
              <a:ea typeface="標楷體"/>
              <a:cs typeface="標楷體"/>
            </a:rPr>
            <a:t>圖、禦潮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海堤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)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設施損毀情形
</a:t>
          </a:r>
        </a:p>
      </cdr:txBody>
    </cdr:sp>
  </cdr:relSizeAnchor>
  <cdr:relSizeAnchor xmlns:cdr="http://schemas.openxmlformats.org/drawingml/2006/chartDrawing">
    <cdr:from>
      <cdr:x>0.12575</cdr:x>
      <cdr:y>0.52</cdr:y>
    </cdr:from>
    <cdr:to>
      <cdr:x>0.12575</cdr:x>
      <cdr:y>-536870.392</cdr:y>
    </cdr:to>
    <cdr:sp>
      <cdr:nvSpPr>
        <cdr:cNvPr id="2" name="文字 2"/>
        <cdr:cNvSpPr txBox="1">
          <a:spLocks noChangeArrowheads="1"/>
        </cdr:cNvSpPr>
      </cdr:nvSpPr>
      <cdr:spPr>
        <a:xfrm>
          <a:off x="6381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公尺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</cdr:x>
      <cdr:y>0</cdr:y>
    </cdr:from>
    <cdr:to>
      <cdr:x>0.19</cdr:x>
      <cdr:y>0</cdr:y>
    </cdr:to>
    <cdr:sp>
      <cdr:nvSpPr>
        <cdr:cNvPr id="1" name="文字 1"/>
        <cdr:cNvSpPr txBox="1">
          <a:spLocks noChangeArrowheads="1"/>
        </cdr:cNvSpPr>
      </cdr:nvSpPr>
      <cdr:spPr>
        <a:xfrm>
          <a:off x="8191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標楷體"/>
              <a:ea typeface="標楷體"/>
              <a:cs typeface="標楷體"/>
            </a:rPr>
            <a:t>圖、禦潮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海堤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)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設施損毀情形
</a:t>
          </a:r>
        </a:p>
      </cdr:txBody>
    </cdr:sp>
  </cdr:relSizeAnchor>
  <cdr:relSizeAnchor xmlns:cdr="http://schemas.openxmlformats.org/drawingml/2006/chartDrawing">
    <cdr:from>
      <cdr:x>0.123</cdr:x>
      <cdr:y>0.15825</cdr:y>
    </cdr:from>
    <cdr:to>
      <cdr:x>0.123</cdr:x>
      <cdr:y>0.15825</cdr:y>
    </cdr:to>
    <cdr:sp>
      <cdr:nvSpPr>
        <cdr:cNvPr id="2" name="文字 2"/>
        <cdr:cNvSpPr txBox="1">
          <a:spLocks noChangeArrowheads="1"/>
        </cdr:cNvSpPr>
      </cdr:nvSpPr>
      <cdr:spPr>
        <a:xfrm>
          <a:off x="533400" y="2762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公尺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0.079</cdr:y>
    </cdr:to>
    <cdr:sp>
      <cdr:nvSpPr>
        <cdr:cNvPr id="1" name="文字 1"/>
        <cdr:cNvSpPr txBox="1">
          <a:spLocks noChangeArrowheads="1"/>
        </cdr:cNvSpPr>
      </cdr:nvSpPr>
      <cdr:spPr>
        <a:xfrm>
          <a:off x="0" y="0"/>
          <a:ext cx="54102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圖17、海岸環境改善工程--海堤、海岸保護工、環境改善長度</a:t>
          </a:r>
        </a:p>
      </cdr:txBody>
    </cdr:sp>
  </cdr:relSizeAnchor>
  <cdr:relSizeAnchor xmlns:cdr="http://schemas.openxmlformats.org/drawingml/2006/chartDrawing">
    <cdr:from>
      <cdr:x>0.09825</cdr:x>
      <cdr:y>0.06775</cdr:y>
    </cdr:from>
    <cdr:to>
      <cdr:x>0.1705</cdr:x>
      <cdr:y>0.1205</cdr:y>
    </cdr:to>
    <cdr:sp>
      <cdr:nvSpPr>
        <cdr:cNvPr id="2" name="文字 2"/>
        <cdr:cNvSpPr txBox="1">
          <a:spLocks noChangeArrowheads="1"/>
        </cdr:cNvSpPr>
      </cdr:nvSpPr>
      <cdr:spPr>
        <a:xfrm>
          <a:off x="523875" y="285750"/>
          <a:ext cx="3905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公尺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0.12875</cdr:x>
      <cdr:y>0.1265</cdr:y>
    </cdr:from>
    <cdr:to>
      <cdr:x>0.201</cdr:x>
      <cdr:y>0.19175</cdr:y>
    </cdr:to>
    <cdr:sp>
      <cdr:nvSpPr>
        <cdr:cNvPr id="1" name="文字 2"/>
        <cdr:cNvSpPr txBox="1">
          <a:spLocks noChangeArrowheads="1"/>
        </cdr:cNvSpPr>
      </cdr:nvSpPr>
      <cdr:spPr>
        <a:xfrm>
          <a:off x="695325" y="45720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公尺</a:t>
          </a:r>
        </a:p>
      </cdr:txBody>
    </cdr:sp>
  </cdr:relSizeAnchor>
  <cdr:relSizeAnchor xmlns:cdr="http://schemas.openxmlformats.org/drawingml/2006/chartDrawing">
    <cdr:from>
      <cdr:x>0.05425</cdr:x>
      <cdr:y>0</cdr:y>
    </cdr:from>
    <cdr:to>
      <cdr:x>0.95575</cdr:x>
      <cdr:y>0.07825</cdr:y>
    </cdr:to>
    <cdr:sp>
      <cdr:nvSpPr>
        <cdr:cNvPr id="2" name="文字 1"/>
        <cdr:cNvSpPr txBox="1">
          <a:spLocks noChangeArrowheads="1"/>
        </cdr:cNvSpPr>
      </cdr:nvSpPr>
      <cdr:spPr>
        <a:xfrm>
          <a:off x="285750" y="0"/>
          <a:ext cx="48768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圖18、禦潮(海堤)養護工程--海堤、海岸保護工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0.11675</cdr:x>
      <cdr:y>0.147</cdr:y>
    </cdr:from>
    <cdr:to>
      <cdr:x>0.1915</cdr:x>
      <cdr:y>0.206</cdr:y>
    </cdr:to>
    <cdr:sp>
      <cdr:nvSpPr>
        <cdr:cNvPr id="1" name="文字 2"/>
        <cdr:cNvSpPr txBox="1">
          <a:spLocks noChangeArrowheads="1"/>
        </cdr:cNvSpPr>
      </cdr:nvSpPr>
      <cdr:spPr>
        <a:xfrm>
          <a:off x="600075" y="59055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公尺</a:t>
          </a:r>
        </a:p>
      </cdr:txBody>
    </cdr:sp>
  </cdr:relSizeAnchor>
  <cdr:relSizeAnchor xmlns:cdr="http://schemas.openxmlformats.org/drawingml/2006/chartDrawing">
    <cdr:from>
      <cdr:x>0</cdr:x>
      <cdr:y>0.01975</cdr:y>
    </cdr:from>
    <cdr:to>
      <cdr:x>1</cdr:x>
      <cdr:y>0.09075</cdr:y>
    </cdr:to>
    <cdr:sp>
      <cdr:nvSpPr>
        <cdr:cNvPr id="2" name="文字 1"/>
        <cdr:cNvSpPr txBox="1">
          <a:spLocks noChangeArrowheads="1"/>
        </cdr:cNvSpPr>
      </cdr:nvSpPr>
      <cdr:spPr>
        <a:xfrm>
          <a:off x="0" y="76200"/>
          <a:ext cx="5219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圖20、禦潮(海堤)構造物維護管理─海堤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96</xdr:row>
      <xdr:rowOff>180975</xdr:rowOff>
    </xdr:from>
    <xdr:to>
      <xdr:col>7</xdr:col>
      <xdr:colOff>628650</xdr:colOff>
      <xdr:row>119</xdr:row>
      <xdr:rowOff>0</xdr:rowOff>
    </xdr:to>
    <xdr:graphicFrame>
      <xdr:nvGraphicFramePr>
        <xdr:cNvPr id="1" name="Chart 5"/>
        <xdr:cNvGraphicFramePr/>
      </xdr:nvGraphicFramePr>
      <xdr:xfrm>
        <a:off x="0" y="19307175"/>
        <a:ext cx="52197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76200</xdr:colOff>
      <xdr:row>2</xdr:row>
      <xdr:rowOff>0</xdr:rowOff>
    </xdr:from>
    <xdr:ext cx="5257800" cy="3228975"/>
    <xdr:sp>
      <xdr:nvSpPr>
        <xdr:cNvPr id="2" name="文字 1"/>
        <xdr:cNvSpPr txBox="1">
          <a:spLocks noChangeArrowheads="1"/>
        </xdr:cNvSpPr>
      </xdr:nvSpPr>
      <xdr:spPr>
        <a:xfrm>
          <a:off x="76200" y="409575"/>
          <a:ext cx="5257800" cy="3228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370" b="0" i="0" u="none" baseline="0">
              <a:latin typeface="標楷體"/>
              <a:ea typeface="標楷體"/>
              <a:cs typeface="標楷體"/>
            </a:rPr>
            <a:t>　　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民國101年度海岸環境改善工程，海堤(含防潮堤)共計4,685公尺，其中以雲林縣2,638公尺最多，占總數之56.31%，高雄市1,350公尺次之，占總數之28.82%，第三為臺中市414公尺，占總數之8.84%；海岸保護工共計3,223公尺，其中以桃園縣1,047公尺，占總數之32.49%，新北市616公尺次之，占總數之19.11%，第三為新竹縣及澎湖縣，皆為530公尺，占總數之16.44%。環境改善長度共計4,841公尺，其中以彰化縣1,914公尺最多，占總數之39.54%，其次為臺南市1,340公尺，占總數之27.68%，第三為臺東縣921公尺，占總數之19.02%。環境改善面積共計5.7公頃，其中以臺南市5.5公頃最多，占總數之96.49%，其餘為新北市0.2公頃占總數之3.51%。(如表8之2、表10)</a:t>
          </a:r>
        </a:p>
      </xdr:txBody>
    </xdr:sp>
    <xdr:clientData/>
  </xdr:oneCellAnchor>
  <xdr:twoCellAnchor>
    <xdr:from>
      <xdr:col>0</xdr:col>
      <xdr:colOff>38100</xdr:colOff>
      <xdr:row>156</xdr:row>
      <xdr:rowOff>0</xdr:rowOff>
    </xdr:from>
    <xdr:to>
      <xdr:col>7</xdr:col>
      <xdr:colOff>590550</xdr:colOff>
      <xdr:row>156</xdr:row>
      <xdr:rowOff>0</xdr:rowOff>
    </xdr:to>
    <xdr:graphicFrame>
      <xdr:nvGraphicFramePr>
        <xdr:cNvPr id="3" name="Chart 200"/>
        <xdr:cNvGraphicFramePr/>
      </xdr:nvGraphicFramePr>
      <xdr:xfrm>
        <a:off x="38100" y="31489650"/>
        <a:ext cx="5143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447675</xdr:colOff>
      <xdr:row>156</xdr:row>
      <xdr:rowOff>0</xdr:rowOff>
    </xdr:from>
    <xdr:to>
      <xdr:col>2</xdr:col>
      <xdr:colOff>247650</xdr:colOff>
      <xdr:row>156</xdr:row>
      <xdr:rowOff>0</xdr:rowOff>
    </xdr:to>
    <xdr:sp>
      <xdr:nvSpPr>
        <xdr:cNvPr id="4" name="文字 10"/>
        <xdr:cNvSpPr txBox="1">
          <a:spLocks noChangeArrowheads="1"/>
        </xdr:cNvSpPr>
      </xdr:nvSpPr>
      <xdr:spPr>
        <a:xfrm>
          <a:off x="923925" y="31489650"/>
          <a:ext cx="48577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公尺</a:t>
          </a:r>
        </a:p>
      </xdr:txBody>
    </xdr:sp>
    <xdr:clientData/>
  </xdr:twoCellAnchor>
  <xdr:twoCellAnchor>
    <xdr:from>
      <xdr:col>1</xdr:col>
      <xdr:colOff>447675</xdr:colOff>
      <xdr:row>156</xdr:row>
      <xdr:rowOff>0</xdr:rowOff>
    </xdr:from>
    <xdr:to>
      <xdr:col>6</xdr:col>
      <xdr:colOff>647700</xdr:colOff>
      <xdr:row>156</xdr:row>
      <xdr:rowOff>0</xdr:rowOff>
    </xdr:to>
    <xdr:sp>
      <xdr:nvSpPr>
        <xdr:cNvPr id="5" name="文字 6"/>
        <xdr:cNvSpPr txBox="1">
          <a:spLocks noChangeArrowheads="1"/>
        </xdr:cNvSpPr>
      </xdr:nvSpPr>
      <xdr:spPr>
        <a:xfrm>
          <a:off x="923925" y="31489650"/>
          <a:ext cx="36290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標楷體"/>
              <a:ea typeface="標楷體"/>
              <a:cs typeface="標楷體"/>
            </a:rPr>
            <a:t>圖、禦潮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海堤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)</a:t>
          </a:r>
          <a:r>
            <a:rPr lang="en-US" cap="none" sz="1600" b="0" i="0" u="none" baseline="0">
              <a:latin typeface="標楷體"/>
              <a:ea typeface="標楷體"/>
              <a:cs typeface="標楷體"/>
            </a:rPr>
            <a:t>設施損毀情形</a:t>
          </a:r>
        </a:p>
      </xdr:txBody>
    </xdr:sp>
    <xdr:clientData/>
  </xdr:twoCellAnchor>
  <xdr:twoCellAnchor>
    <xdr:from>
      <xdr:col>8</xdr:col>
      <xdr:colOff>600075</xdr:colOff>
      <xdr:row>158</xdr:row>
      <xdr:rowOff>114300</xdr:rowOff>
    </xdr:from>
    <xdr:to>
      <xdr:col>17</xdr:col>
      <xdr:colOff>66675</xdr:colOff>
      <xdr:row>167</xdr:row>
      <xdr:rowOff>180975</xdr:rowOff>
    </xdr:to>
    <xdr:graphicFrame>
      <xdr:nvGraphicFramePr>
        <xdr:cNvPr id="6" name="Chart 208"/>
        <xdr:cNvGraphicFramePr/>
      </xdr:nvGraphicFramePr>
      <xdr:xfrm>
        <a:off x="5972175" y="31994475"/>
        <a:ext cx="4352925" cy="1781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9525</xdr:colOff>
      <xdr:row>84</xdr:row>
      <xdr:rowOff>0</xdr:rowOff>
    </xdr:from>
    <xdr:ext cx="5305425" cy="1981200"/>
    <xdr:sp>
      <xdr:nvSpPr>
        <xdr:cNvPr id="7" name="文字 1"/>
        <xdr:cNvSpPr txBox="1">
          <a:spLocks noChangeArrowheads="1"/>
        </xdr:cNvSpPr>
      </xdr:nvSpPr>
      <xdr:spPr>
        <a:xfrm>
          <a:off x="9525" y="16802100"/>
          <a:ext cx="5305425" cy="19812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101年度禦潮(海堤)災修及搶修工程，海堤(含防潮堤)共計246公尺，其中以臺南市180公尺最多，占總數之73.17%，澎湖縣36公尺次之，占總數之14.63%，其餘為花蓮縣之30公尺，占總數之12.20%；海岸保護工2,064公尺，其中以屏東縣1,485公尺最多，占總數之71.95%，其餘為新北市579公尺，占總數之28.05%。(如表8之2、表10)</a:t>
          </a:r>
        </a:p>
      </xdr:txBody>
    </xdr:sp>
    <xdr:clientData/>
  </xdr:oneCellAnchor>
  <xdr:oneCellAnchor>
    <xdr:from>
      <xdr:col>0</xdr:col>
      <xdr:colOff>28575</xdr:colOff>
      <xdr:row>44</xdr:row>
      <xdr:rowOff>85725</xdr:rowOff>
    </xdr:from>
    <xdr:ext cx="5238750" cy="2009775"/>
    <xdr:sp>
      <xdr:nvSpPr>
        <xdr:cNvPr id="8" name="文字 1"/>
        <xdr:cNvSpPr txBox="1">
          <a:spLocks noChangeArrowheads="1"/>
        </xdr:cNvSpPr>
      </xdr:nvSpPr>
      <xdr:spPr>
        <a:xfrm>
          <a:off x="28575" y="8696325"/>
          <a:ext cx="5238750" cy="20097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101年度禦潮(海堤)養護工程，海堤(含防潮堤)共計1,010公尺，其中以屏東縣之工程700公尺為最多，占總數之69.31%，其餘為澎湖縣之工程310公尺，占總數之30.69%；海岸保護工共計250公尺，其中以花蓮縣之工程150公尺，占總數之60.00%，其餘為苗栗縣之工程100公尺，占總數之40.00%。(如表8之2、表10)</a:t>
          </a:r>
        </a:p>
      </xdr:txBody>
    </xdr:sp>
    <xdr:clientData/>
  </xdr:oneCellAnchor>
  <xdr:twoCellAnchor>
    <xdr:from>
      <xdr:col>0</xdr:col>
      <xdr:colOff>38100</xdr:colOff>
      <xdr:row>19</xdr:row>
      <xdr:rowOff>152400</xdr:rowOff>
    </xdr:from>
    <xdr:to>
      <xdr:col>8</xdr:col>
      <xdr:colOff>76200</xdr:colOff>
      <xdr:row>42</xdr:row>
      <xdr:rowOff>47625</xdr:rowOff>
    </xdr:to>
    <xdr:graphicFrame>
      <xdr:nvGraphicFramePr>
        <xdr:cNvPr id="9" name="Chart 213"/>
        <xdr:cNvGraphicFramePr/>
      </xdr:nvGraphicFramePr>
      <xdr:xfrm>
        <a:off x="38100" y="3962400"/>
        <a:ext cx="5410200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0</xdr:col>
      <xdr:colOff>0</xdr:colOff>
      <xdr:row>76</xdr:row>
      <xdr:rowOff>66675</xdr:rowOff>
    </xdr:from>
    <xdr:ext cx="5305425" cy="1209675"/>
    <xdr:sp>
      <xdr:nvSpPr>
        <xdr:cNvPr id="10" name="文字 1"/>
        <xdr:cNvSpPr txBox="1">
          <a:spLocks noChangeArrowheads="1"/>
        </xdr:cNvSpPr>
      </xdr:nvSpPr>
      <xdr:spPr>
        <a:xfrm>
          <a:off x="0" y="14897100"/>
          <a:ext cx="5305425" cy="12096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101年度禦潮(海堤)整建工程，海堤(含防潮堤)共計1,561公尺，以高雄市1,311公尺最多，占總數之83.98%，其次為金門縣205公尺，占總數之13.13%，其餘為臺東縣之45公尺，占總數之2.88%；海岸保護工共計360公尺，全部均屬臺東縣之工程。(如表8之2、表10)</a:t>
          </a:r>
        </a:p>
      </xdr:txBody>
    </xdr:sp>
    <xdr:clientData/>
  </xdr:oneCellAnchor>
  <xdr:twoCellAnchor>
    <xdr:from>
      <xdr:col>0</xdr:col>
      <xdr:colOff>0</xdr:colOff>
      <xdr:row>55</xdr:row>
      <xdr:rowOff>19050</xdr:rowOff>
    </xdr:from>
    <xdr:to>
      <xdr:col>8</xdr:col>
      <xdr:colOff>38100</xdr:colOff>
      <xdr:row>74</xdr:row>
      <xdr:rowOff>0</xdr:rowOff>
    </xdr:to>
    <xdr:graphicFrame>
      <xdr:nvGraphicFramePr>
        <xdr:cNvPr id="11" name="Chart 223"/>
        <xdr:cNvGraphicFramePr/>
      </xdr:nvGraphicFramePr>
      <xdr:xfrm>
        <a:off x="0" y="10725150"/>
        <a:ext cx="5410200" cy="3648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153</xdr:row>
      <xdr:rowOff>104775</xdr:rowOff>
    </xdr:from>
    <xdr:to>
      <xdr:col>7</xdr:col>
      <xdr:colOff>762000</xdr:colOff>
      <xdr:row>159</xdr:row>
      <xdr:rowOff>38100</xdr:rowOff>
    </xdr:to>
    <xdr:sp>
      <xdr:nvSpPr>
        <xdr:cNvPr id="12" name="文字 8"/>
        <xdr:cNvSpPr txBox="1">
          <a:spLocks noChangeArrowheads="1"/>
        </xdr:cNvSpPr>
      </xdr:nvSpPr>
      <xdr:spPr>
        <a:xfrm>
          <a:off x="28575" y="30965775"/>
          <a:ext cx="5324475" cy="11430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民國101年禦潮(海堤)設施受損，海堤(含防潮堤)共計受損790公尺，其中以臺南市之750公尺最多，占總數之94.94%，花蓮縣30公尺次之，占總數之3.80%，其餘為彰化縣之10公尺，占總數之1.27%。(如表8之3、表10)</a:t>
          </a:r>
        </a:p>
      </xdr:txBody>
    </xdr:sp>
    <xdr:clientData/>
  </xdr:twoCellAnchor>
  <xdr:oneCellAnchor>
    <xdr:from>
      <xdr:col>0</xdr:col>
      <xdr:colOff>19050</xdr:colOff>
      <xdr:row>120</xdr:row>
      <xdr:rowOff>104775</xdr:rowOff>
    </xdr:from>
    <xdr:ext cx="5305425" cy="1981200"/>
    <xdr:sp>
      <xdr:nvSpPr>
        <xdr:cNvPr id="13" name="文字 1"/>
        <xdr:cNvSpPr txBox="1">
          <a:spLocks noChangeArrowheads="1"/>
        </xdr:cNvSpPr>
      </xdr:nvSpPr>
      <xdr:spPr>
        <a:xfrm>
          <a:off x="19050" y="24345900"/>
          <a:ext cx="5305425" cy="19812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101年度禦潮(海堤)構造物維護管理，海堤共計31,217公尺，其中以臺南市24,500公尺最多，占總數之78.48%，臺中市5,920公尺次之，占總數之18.96%，第三為屏東縣547公尺，占總數之1.75%；堤防綠美化面積共計152,003平方公尺，其中以屏東縣78,000平方公尺最多，占總數之51.31%，彰化縣69,003平方公尺次之，占總數之45.40%，第三為新竹縣4,000平方公尺，占總數之2.63%。(如表8之2、表10)</a:t>
          </a:r>
        </a:p>
      </xdr:txBody>
    </xdr:sp>
    <xdr:clientData/>
  </xdr:oneCellAnchor>
  <xdr:twoCellAnchor>
    <xdr:from>
      <xdr:col>0</xdr:col>
      <xdr:colOff>0</xdr:colOff>
      <xdr:row>131</xdr:row>
      <xdr:rowOff>0</xdr:rowOff>
    </xdr:from>
    <xdr:to>
      <xdr:col>7</xdr:col>
      <xdr:colOff>628650</xdr:colOff>
      <xdr:row>151</xdr:row>
      <xdr:rowOff>0</xdr:rowOff>
    </xdr:to>
    <xdr:graphicFrame>
      <xdr:nvGraphicFramePr>
        <xdr:cNvPr id="14" name="Chart 228"/>
        <xdr:cNvGraphicFramePr/>
      </xdr:nvGraphicFramePr>
      <xdr:xfrm>
        <a:off x="0" y="26374725"/>
        <a:ext cx="5219700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6.00390625" style="0" customWidth="1"/>
    <col min="8" max="8" width="10.25390625" style="0" customWidth="1"/>
    <col min="11" max="11" width="9.50390625" style="0" bestFit="1" customWidth="1"/>
    <col min="12" max="12" width="9.50390625" style="0" customWidth="1"/>
    <col min="13" max="14" width="9.50390625" style="0" bestFit="1" customWidth="1"/>
    <col min="15" max="15" width="9.50390625" style="0" customWidth="1"/>
  </cols>
  <sheetData>
    <row r="1" spans="1:7" s="1" customFormat="1" ht="25.5">
      <c r="A1" s="15" t="s">
        <v>26</v>
      </c>
      <c r="G1" s="6"/>
    </row>
    <row r="2" s="1" customFormat="1" ht="35.25" customHeight="1">
      <c r="A2" s="21" t="s">
        <v>27</v>
      </c>
    </row>
    <row r="3" s="1" customFormat="1" ht="16.5"/>
    <row r="4" s="1" customFormat="1" ht="16.5"/>
    <row r="5" s="1" customFormat="1" ht="16.5"/>
    <row r="6" s="1" customFormat="1" ht="16.5"/>
    <row r="7" s="1" customFormat="1" ht="16.5"/>
    <row r="8" s="1" customFormat="1" ht="16.5"/>
    <row r="9" s="1" customFormat="1" ht="16.5"/>
    <row r="10" s="1" customFormat="1" ht="16.5"/>
    <row r="11" s="1" customFormat="1" ht="16.5"/>
    <row r="12" s="1" customFormat="1" ht="16.5"/>
    <row r="13" s="1" customFormat="1" ht="16.5"/>
    <row r="14" s="1" customFormat="1" ht="16.5"/>
    <row r="15" spans="10:16" s="1" customFormat="1" ht="16.5">
      <c r="J15" s="6"/>
      <c r="K15" s="7" t="s">
        <v>2</v>
      </c>
      <c r="L15" s="7" t="s">
        <v>36</v>
      </c>
      <c r="M15" s="6" t="s">
        <v>3</v>
      </c>
      <c r="N15" s="31" t="s">
        <v>2</v>
      </c>
      <c r="O15" s="31" t="s">
        <v>37</v>
      </c>
      <c r="P15" s="32" t="s">
        <v>3</v>
      </c>
    </row>
    <row r="16" spans="10:16" s="1" customFormat="1" ht="16.5">
      <c r="J16" s="6" t="s">
        <v>32</v>
      </c>
      <c r="K16" s="24">
        <v>4191</v>
      </c>
      <c r="L16" s="24">
        <v>530</v>
      </c>
      <c r="M16" s="24">
        <v>4283</v>
      </c>
      <c r="N16" s="27">
        <f>K16/$K$35</f>
        <v>0.010671399325748857</v>
      </c>
      <c r="O16" s="27">
        <f>L16/$L$35</f>
        <v>0.021200848033921357</v>
      </c>
      <c r="P16" s="27">
        <f>M16/$M$35</f>
        <v>0.05166777248326196</v>
      </c>
    </row>
    <row r="17" spans="10:16" ht="16.5">
      <c r="J17" s="6" t="s">
        <v>34</v>
      </c>
      <c r="K17" s="24">
        <v>20710</v>
      </c>
      <c r="L17" s="24">
        <v>0</v>
      </c>
      <c r="M17" s="24">
        <v>440</v>
      </c>
      <c r="N17" s="27">
        <f aca="true" t="shared" si="0" ref="N17:N34">K17/$K$35</f>
        <v>0.0527331615452777</v>
      </c>
      <c r="O17" s="27">
        <f aca="true" t="shared" si="1" ref="O17:O34">L17/$L$35</f>
        <v>0</v>
      </c>
      <c r="P17" s="27">
        <f aca="true" t="shared" si="2" ref="P17:P34">M17/$M$35</f>
        <v>0.005307919657397913</v>
      </c>
    </row>
    <row r="18" spans="10:16" ht="16.5">
      <c r="J18" s="6" t="s">
        <v>14</v>
      </c>
      <c r="K18" s="24">
        <v>45860</v>
      </c>
      <c r="L18" s="24">
        <v>900</v>
      </c>
      <c r="M18" s="24">
        <v>549</v>
      </c>
      <c r="N18" s="27">
        <f t="shared" si="0"/>
        <v>0.11677174256235805</v>
      </c>
      <c r="O18" s="27">
        <f t="shared" si="1"/>
        <v>0.03600144005760231</v>
      </c>
      <c r="P18" s="27">
        <f t="shared" si="2"/>
        <v>0.0066228361179805776</v>
      </c>
    </row>
    <row r="19" spans="10:16" ht="16.5">
      <c r="J19" s="6" t="s">
        <v>16</v>
      </c>
      <c r="K19" s="24">
        <v>24744</v>
      </c>
      <c r="L19" s="24">
        <v>9357</v>
      </c>
      <c r="M19" s="24">
        <v>290</v>
      </c>
      <c r="N19" s="27">
        <f t="shared" si="0"/>
        <v>0.06300479716447857</v>
      </c>
      <c r="O19" s="27">
        <f t="shared" si="1"/>
        <v>0.37429497179887194</v>
      </c>
      <c r="P19" s="27">
        <f t="shared" si="2"/>
        <v>0.0034984015923758974</v>
      </c>
    </row>
    <row r="20" spans="10:16" ht="16.5">
      <c r="J20" s="6" t="s">
        <v>9</v>
      </c>
      <c r="K20" s="24">
        <v>10073</v>
      </c>
      <c r="L20" s="24">
        <v>0</v>
      </c>
      <c r="M20" s="24">
        <v>4807</v>
      </c>
      <c r="N20" s="27">
        <f t="shared" si="0"/>
        <v>0.02564853386024057</v>
      </c>
      <c r="O20" s="27">
        <f t="shared" si="1"/>
        <v>0</v>
      </c>
      <c r="P20" s="27">
        <f t="shared" si="2"/>
        <v>0.0579890222570722</v>
      </c>
    </row>
    <row r="21" spans="10:16" ht="16.5">
      <c r="J21" s="6" t="s">
        <v>6</v>
      </c>
      <c r="K21" s="24">
        <v>12753</v>
      </c>
      <c r="L21" s="24">
        <v>0</v>
      </c>
      <c r="M21" s="24">
        <v>3747</v>
      </c>
      <c r="N21" s="27">
        <f t="shared" si="0"/>
        <v>0.032472525793671</v>
      </c>
      <c r="O21" s="27">
        <f t="shared" si="1"/>
        <v>0</v>
      </c>
      <c r="P21" s="27">
        <f t="shared" si="2"/>
        <v>0.045201761264249955</v>
      </c>
    </row>
    <row r="22" spans="10:16" ht="16.5">
      <c r="J22" s="6" t="s">
        <v>10</v>
      </c>
      <c r="K22" s="24">
        <v>1362</v>
      </c>
      <c r="L22" s="24">
        <v>0</v>
      </c>
      <c r="M22" s="24">
        <v>7404</v>
      </c>
      <c r="N22" s="27">
        <f t="shared" si="0"/>
        <v>0.0034680138109448684</v>
      </c>
      <c r="O22" s="27">
        <f t="shared" si="1"/>
        <v>0</v>
      </c>
      <c r="P22" s="27">
        <f t="shared" si="2"/>
        <v>0.0893178116894867</v>
      </c>
    </row>
    <row r="23" spans="10:16" ht="16.5">
      <c r="J23" s="6" t="s">
        <v>1</v>
      </c>
      <c r="K23" s="24">
        <v>17134</v>
      </c>
      <c r="L23" s="24">
        <v>0</v>
      </c>
      <c r="M23" s="24">
        <v>11593</v>
      </c>
      <c r="N23" s="27">
        <f t="shared" si="0"/>
        <v>0.043627715592312315</v>
      </c>
      <c r="O23" s="27">
        <f t="shared" si="1"/>
        <v>0</v>
      </c>
      <c r="P23" s="27">
        <f>M23/$M$35</f>
        <v>0.1398516195186682</v>
      </c>
    </row>
    <row r="24" spans="10:16" ht="16.5">
      <c r="J24" s="6" t="s">
        <v>11</v>
      </c>
      <c r="K24" s="24">
        <v>93072</v>
      </c>
      <c r="L24" s="24">
        <v>0</v>
      </c>
      <c r="M24" s="24">
        <v>5500</v>
      </c>
      <c r="N24" s="27">
        <f t="shared" si="0"/>
        <v>0.23698603627919293</v>
      </c>
      <c r="O24" s="27">
        <f t="shared" si="1"/>
        <v>0</v>
      </c>
      <c r="P24" s="27">
        <f t="shared" si="2"/>
        <v>0.06634899571747391</v>
      </c>
    </row>
    <row r="25" spans="10:16" ht="16.5">
      <c r="J25" s="6" t="s">
        <v>0</v>
      </c>
      <c r="K25" s="25">
        <v>30973</v>
      </c>
      <c r="L25" s="25">
        <v>0</v>
      </c>
      <c r="M25" s="24">
        <v>250</v>
      </c>
      <c r="N25" s="27">
        <f t="shared" si="0"/>
        <v>0.07886548587841072</v>
      </c>
      <c r="O25" s="27">
        <f t="shared" si="1"/>
        <v>0</v>
      </c>
      <c r="P25" s="27">
        <f t="shared" si="2"/>
        <v>0.00301586344170336</v>
      </c>
    </row>
    <row r="26" spans="10:16" ht="16.5">
      <c r="J26" s="6" t="s">
        <v>12</v>
      </c>
      <c r="K26" s="25">
        <v>17458</v>
      </c>
      <c r="L26" s="25">
        <v>0</v>
      </c>
      <c r="M26" s="24">
        <v>0</v>
      </c>
      <c r="N26" s="27">
        <f t="shared" si="0"/>
        <v>0.04445270566187629</v>
      </c>
      <c r="O26" s="27">
        <f t="shared" si="1"/>
        <v>0</v>
      </c>
      <c r="P26" s="27">
        <f t="shared" si="2"/>
        <v>0</v>
      </c>
    </row>
    <row r="27" spans="10:16" ht="16.5">
      <c r="J27" s="6" t="s">
        <v>4</v>
      </c>
      <c r="K27" s="25">
        <v>23957</v>
      </c>
      <c r="L27" s="25">
        <v>12050</v>
      </c>
      <c r="M27" s="24">
        <v>5482</v>
      </c>
      <c r="N27" s="27">
        <f t="shared" si="0"/>
        <v>0.06100088610044509</v>
      </c>
      <c r="O27" s="27">
        <f t="shared" si="1"/>
        <v>0.48201928077123085</v>
      </c>
      <c r="P27" s="27">
        <f t="shared" si="2"/>
        <v>0.06613185354967127</v>
      </c>
    </row>
    <row r="28" spans="10:16" ht="16.5">
      <c r="J28" s="6" t="s">
        <v>7</v>
      </c>
      <c r="K28" s="25">
        <v>8065</v>
      </c>
      <c r="L28" s="25">
        <v>357</v>
      </c>
      <c r="M28" s="24">
        <v>25221</v>
      </c>
      <c r="N28" s="27">
        <f t="shared" si="0"/>
        <v>0.02053563244146135</v>
      </c>
      <c r="O28" s="27">
        <f t="shared" si="1"/>
        <v>0.014280571222848914</v>
      </c>
      <c r="P28" s="27">
        <f t="shared" si="2"/>
        <v>0.30425236745280176</v>
      </c>
    </row>
    <row r="29" spans="10:16" ht="16.5">
      <c r="J29" s="6" t="s">
        <v>5</v>
      </c>
      <c r="K29" s="25">
        <v>7988</v>
      </c>
      <c r="L29" s="25">
        <v>1680</v>
      </c>
      <c r="M29" s="24">
        <v>6355</v>
      </c>
      <c r="N29" s="27">
        <f t="shared" si="0"/>
        <v>0.020339569986657566</v>
      </c>
      <c r="O29" s="27">
        <f t="shared" si="1"/>
        <v>0.0672026881075243</v>
      </c>
      <c r="P29" s="27">
        <f t="shared" si="2"/>
        <v>0.0766632486880994</v>
      </c>
    </row>
    <row r="30" spans="10:16" ht="16.5">
      <c r="J30" s="6" t="s">
        <v>8</v>
      </c>
      <c r="K30" s="25">
        <v>58581</v>
      </c>
      <c r="L30" s="25">
        <v>125</v>
      </c>
      <c r="M30" s="24">
        <v>2787</v>
      </c>
      <c r="N30" s="27">
        <f t="shared" si="0"/>
        <v>0.14916278785533138</v>
      </c>
      <c r="O30" s="27">
        <f t="shared" si="1"/>
        <v>0.00500020000800032</v>
      </c>
      <c r="P30" s="27">
        <f t="shared" si="2"/>
        <v>0.033620845648109056</v>
      </c>
    </row>
    <row r="31" spans="10:16" ht="16.5">
      <c r="J31" s="6" t="s">
        <v>21</v>
      </c>
      <c r="K31" s="26">
        <v>0</v>
      </c>
      <c r="L31" s="26">
        <v>0</v>
      </c>
      <c r="M31" s="24">
        <v>120</v>
      </c>
      <c r="N31" s="27">
        <f t="shared" si="0"/>
        <v>0</v>
      </c>
      <c r="O31" s="27">
        <f t="shared" si="1"/>
        <v>0</v>
      </c>
      <c r="P31" s="27">
        <f t="shared" si="2"/>
        <v>0.0014476144520176126</v>
      </c>
    </row>
    <row r="32" spans="10:16" ht="16.5">
      <c r="J32" s="6" t="s">
        <v>13</v>
      </c>
      <c r="K32" s="26">
        <v>8584</v>
      </c>
      <c r="L32" s="26">
        <v>0</v>
      </c>
      <c r="M32" s="24">
        <v>1464</v>
      </c>
      <c r="N32" s="27">
        <f t="shared" si="0"/>
        <v>0.0218571443121518</v>
      </c>
      <c r="O32" s="27">
        <f t="shared" si="1"/>
        <v>0</v>
      </c>
      <c r="P32" s="27">
        <f t="shared" si="2"/>
        <v>0.017660896314614875</v>
      </c>
    </row>
    <row r="33" spans="10:16" ht="16.5">
      <c r="J33" s="6" t="s">
        <v>17</v>
      </c>
      <c r="K33" s="25">
        <v>5408</v>
      </c>
      <c r="L33" s="25">
        <v>0</v>
      </c>
      <c r="M33" s="24">
        <v>2123</v>
      </c>
      <c r="N33" s="27">
        <f t="shared" si="0"/>
        <v>0.013770204617907377</v>
      </c>
      <c r="O33" s="27">
        <f t="shared" si="1"/>
        <v>0</v>
      </c>
      <c r="P33" s="27">
        <f t="shared" si="2"/>
        <v>0.025610712346944932</v>
      </c>
    </row>
    <row r="34" spans="10:16" ht="16.5">
      <c r="J34" s="6" t="s">
        <v>18</v>
      </c>
      <c r="K34" s="25">
        <v>1819</v>
      </c>
      <c r="L34" s="25">
        <v>0</v>
      </c>
      <c r="M34" s="24">
        <v>480</v>
      </c>
      <c r="N34" s="27">
        <f t="shared" si="0"/>
        <v>0.004631657211533565</v>
      </c>
      <c r="O34" s="27">
        <f t="shared" si="1"/>
        <v>0</v>
      </c>
      <c r="P34" s="27">
        <f t="shared" si="2"/>
        <v>0.0057904578080704506</v>
      </c>
    </row>
    <row r="35" spans="10:16" ht="16.5">
      <c r="J35" s="6"/>
      <c r="K35" s="6">
        <f aca="true" t="shared" si="3" ref="K35:P35">SUM(K16:K34)</f>
        <v>392732</v>
      </c>
      <c r="L35" s="6">
        <f t="shared" si="3"/>
        <v>24999</v>
      </c>
      <c r="M35" s="6">
        <f t="shared" si="3"/>
        <v>82895</v>
      </c>
      <c r="N35" s="29">
        <f t="shared" si="3"/>
        <v>0.9999999999999999</v>
      </c>
      <c r="O35" s="29">
        <f t="shared" si="3"/>
        <v>0.9999999999999999</v>
      </c>
      <c r="P35" s="29">
        <f t="shared" si="3"/>
        <v>0.9999999999999999</v>
      </c>
    </row>
    <row r="36" spans="14:15" ht="15.75">
      <c r="N36" s="28" t="s">
        <v>35</v>
      </c>
      <c r="O36" s="28"/>
    </row>
    <row r="40" spans="2:4" ht="16.5">
      <c r="B40" s="16" t="s">
        <v>19</v>
      </c>
      <c r="C40" s="16"/>
      <c r="D40" s="16"/>
    </row>
    <row r="41" spans="2:4" ht="16.5">
      <c r="B41" s="16"/>
      <c r="C41" s="16"/>
      <c r="D41" s="16"/>
    </row>
  </sheetData>
  <printOptions/>
  <pageMargins left="1.14173228346456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Footer>&amp;C16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7"/>
  <sheetViews>
    <sheetView workbookViewId="0" topLeftCell="A1">
      <selection activeCell="A1" sqref="A1"/>
    </sheetView>
  </sheetViews>
  <sheetFormatPr defaultColWidth="9.00390625" defaultRowHeight="15.75"/>
  <cols>
    <col min="1" max="1" width="6.25390625" style="1" customWidth="1"/>
    <col min="2" max="7" width="9.00390625" style="1" customWidth="1"/>
    <col min="8" max="8" width="10.25390625" style="1" customWidth="1"/>
    <col min="9" max="9" width="9.00390625" style="1" customWidth="1"/>
    <col min="10" max="10" width="6.00390625" style="1" customWidth="1"/>
    <col min="11" max="11" width="5.625" style="1" customWidth="1"/>
    <col min="12" max="12" width="5.75390625" style="1" customWidth="1"/>
    <col min="13" max="13" width="7.00390625" style="1" customWidth="1"/>
    <col min="14" max="14" width="9.00390625" style="1" customWidth="1"/>
    <col min="15" max="15" width="7.75390625" style="1" customWidth="1"/>
    <col min="16" max="16" width="8.00390625" style="1" customWidth="1"/>
    <col min="17" max="17" width="6.00390625" style="1" customWidth="1"/>
    <col min="18" max="18" width="5.625" style="1" customWidth="1"/>
    <col min="19" max="19" width="6.25390625" style="1" customWidth="1"/>
    <col min="20" max="16384" width="9.00390625" style="1" customWidth="1"/>
  </cols>
  <sheetData>
    <row r="1" ht="21">
      <c r="A1" s="21" t="s">
        <v>28</v>
      </c>
    </row>
    <row r="2" spans="18:19" ht="11.25" customHeight="1">
      <c r="R2" s="10"/>
      <c r="S2" s="10"/>
    </row>
    <row r="3" spans="18:19" ht="15.75">
      <c r="R3" s="10"/>
      <c r="S3" s="10"/>
    </row>
    <row r="4" spans="18:19" ht="15.75">
      <c r="R4" s="10"/>
      <c r="S4" s="10"/>
    </row>
    <row r="5" spans="18:19" ht="15.75">
      <c r="R5" s="10"/>
      <c r="S5" s="10"/>
    </row>
    <row r="6" spans="18:19" ht="15.75">
      <c r="R6" s="10"/>
      <c r="S6" s="10"/>
    </row>
    <row r="7" spans="18:19" ht="15.75">
      <c r="R7" s="10"/>
      <c r="S7" s="10"/>
    </row>
    <row r="8" spans="18:19" ht="15.75">
      <c r="R8" s="10"/>
      <c r="S8" s="10"/>
    </row>
    <row r="9" spans="18:19" ht="15.75">
      <c r="R9" s="10"/>
      <c r="S9" s="10"/>
    </row>
    <row r="10" spans="18:19" ht="15.75">
      <c r="R10" s="10"/>
      <c r="S10" s="10"/>
    </row>
    <row r="11" spans="18:19" ht="15.75">
      <c r="R11" s="10"/>
      <c r="S11" s="10"/>
    </row>
    <row r="12" spans="18:19" ht="15.75">
      <c r="R12" s="10"/>
      <c r="S12" s="10"/>
    </row>
    <row r="13" spans="18:19" ht="15.75">
      <c r="R13" s="10"/>
      <c r="S13" s="10"/>
    </row>
    <row r="14" spans="18:19" ht="15.75">
      <c r="R14" s="10"/>
      <c r="S14" s="10"/>
    </row>
    <row r="15" spans="18:19" ht="15.75">
      <c r="R15" s="10"/>
      <c r="S15" s="10"/>
    </row>
    <row r="16" spans="18:19" ht="15.75">
      <c r="R16" s="10"/>
      <c r="S16" s="10"/>
    </row>
    <row r="17" spans="18:19" ht="15.75">
      <c r="R17" s="10"/>
      <c r="S17" s="10"/>
    </row>
    <row r="18" spans="18:19" ht="15.75">
      <c r="R18" s="10"/>
      <c r="S18" s="10"/>
    </row>
    <row r="19" spans="18:19" ht="15.75">
      <c r="R19" s="10"/>
      <c r="S19" s="10"/>
    </row>
    <row r="20" spans="18:19" ht="15.75">
      <c r="R20" s="10"/>
      <c r="S20" s="10"/>
    </row>
    <row r="21" spans="11:19" ht="15.75">
      <c r="K21" s="13"/>
      <c r="L21" s="9"/>
      <c r="M21" s="9"/>
      <c r="N21" s="10"/>
      <c r="O21" s="10"/>
      <c r="R21" s="10"/>
      <c r="S21" s="10"/>
    </row>
    <row r="22" spans="11:19" ht="15.75">
      <c r="K22" s="13"/>
      <c r="L22" s="9"/>
      <c r="M22" s="9"/>
      <c r="N22" s="10"/>
      <c r="O22" s="10"/>
      <c r="R22" s="10"/>
      <c r="S22" s="10"/>
    </row>
    <row r="23" spans="11:19" ht="16.5">
      <c r="K23" s="30" t="s">
        <v>38</v>
      </c>
      <c r="L23" s="30" t="s">
        <v>39</v>
      </c>
      <c r="M23" s="30" t="s">
        <v>40</v>
      </c>
      <c r="N23" s="30"/>
      <c r="O23" s="5"/>
      <c r="R23" s="10"/>
      <c r="S23" s="10"/>
    </row>
    <row r="24" spans="10:19" ht="15">
      <c r="J24" s="30" t="s">
        <v>31</v>
      </c>
      <c r="K24" s="35">
        <v>0</v>
      </c>
      <c r="L24" s="40">
        <v>616</v>
      </c>
      <c r="M24" s="35">
        <v>0</v>
      </c>
      <c r="N24" s="36">
        <f aca="true" t="shared" si="0" ref="N24:N36">K24/$K$37</f>
        <v>0</v>
      </c>
      <c r="O24" s="36">
        <f aca="true" t="shared" si="1" ref="O24:O36">L24/$L$37</f>
        <v>0.19112627986348124</v>
      </c>
      <c r="P24" s="36">
        <f aca="true" t="shared" si="2" ref="P24:P36">M24/$M$37</f>
        <v>0</v>
      </c>
      <c r="Q24" s="37">
        <f>K24+L24+M24</f>
        <v>616</v>
      </c>
      <c r="R24" s="45">
        <v>0.2</v>
      </c>
      <c r="S24" s="39">
        <f>R24/$R$37*100</f>
        <v>3.508771929824561</v>
      </c>
    </row>
    <row r="25" spans="10:19" ht="15">
      <c r="J25" s="30" t="s">
        <v>33</v>
      </c>
      <c r="K25" s="35">
        <v>414</v>
      </c>
      <c r="L25" s="40">
        <v>0</v>
      </c>
      <c r="M25" s="35">
        <v>0</v>
      </c>
      <c r="N25" s="36">
        <f t="shared" si="0"/>
        <v>0.08836712913553896</v>
      </c>
      <c r="O25" s="36">
        <f t="shared" si="1"/>
        <v>0</v>
      </c>
      <c r="P25" s="36">
        <f t="shared" si="2"/>
        <v>0</v>
      </c>
      <c r="Q25" s="37">
        <f aca="true" t="shared" si="3" ref="Q25:Q36">K25+L25+M25</f>
        <v>414</v>
      </c>
      <c r="R25" s="43">
        <v>0</v>
      </c>
      <c r="S25" s="39">
        <f>R25/$R$37*100</f>
        <v>0</v>
      </c>
    </row>
    <row r="26" spans="10:19" ht="15">
      <c r="J26" s="30" t="s">
        <v>47</v>
      </c>
      <c r="K26" s="35">
        <v>0</v>
      </c>
      <c r="L26" s="40">
        <v>0</v>
      </c>
      <c r="M26" s="35">
        <v>1340</v>
      </c>
      <c r="N26" s="36">
        <f t="shared" si="0"/>
        <v>0</v>
      </c>
      <c r="O26" s="36">
        <f t="shared" si="1"/>
        <v>0</v>
      </c>
      <c r="P26" s="36">
        <f t="shared" si="2"/>
        <v>0.27680231357157614</v>
      </c>
      <c r="Q26" s="37">
        <f t="shared" si="3"/>
        <v>1340</v>
      </c>
      <c r="R26" s="43">
        <v>5.5</v>
      </c>
      <c r="S26" s="39">
        <f>R26/$R$37*100</f>
        <v>96.49122807017544</v>
      </c>
    </row>
    <row r="27" spans="10:19" ht="15">
      <c r="J27" s="30" t="s">
        <v>46</v>
      </c>
      <c r="K27" s="35">
        <v>1350</v>
      </c>
      <c r="L27" s="40">
        <v>0</v>
      </c>
      <c r="M27" s="40">
        <v>0</v>
      </c>
      <c r="N27" s="36">
        <f t="shared" si="0"/>
        <v>0.288153681963714</v>
      </c>
      <c r="O27" s="36">
        <f t="shared" si="1"/>
        <v>0</v>
      </c>
      <c r="P27" s="36">
        <f t="shared" si="2"/>
        <v>0</v>
      </c>
      <c r="Q27" s="37">
        <f t="shared" si="3"/>
        <v>1350</v>
      </c>
      <c r="R27" s="43"/>
      <c r="S27" s="39">
        <f>R27/$R$37*100</f>
        <v>0</v>
      </c>
    </row>
    <row r="28" spans="10:19" ht="15">
      <c r="J28" s="30" t="s">
        <v>9</v>
      </c>
      <c r="K28" s="35">
        <v>200</v>
      </c>
      <c r="L28" s="40">
        <v>500</v>
      </c>
      <c r="M28" s="40">
        <v>0</v>
      </c>
      <c r="N28" s="36">
        <f t="shared" si="0"/>
        <v>0.042689434364994665</v>
      </c>
      <c r="O28" s="36">
        <f t="shared" si="1"/>
        <v>0.15513496742165683</v>
      </c>
      <c r="P28" s="36">
        <f t="shared" si="2"/>
        <v>0</v>
      </c>
      <c r="Q28" s="37">
        <f t="shared" si="3"/>
        <v>700</v>
      </c>
      <c r="R28" s="43"/>
      <c r="S28" s="41"/>
    </row>
    <row r="29" spans="10:19" ht="15.75">
      <c r="J29" s="34" t="s">
        <v>45</v>
      </c>
      <c r="K29" s="35">
        <v>0</v>
      </c>
      <c r="L29" s="40">
        <v>1047</v>
      </c>
      <c r="M29" s="40">
        <v>0</v>
      </c>
      <c r="N29" s="36">
        <f t="shared" si="0"/>
        <v>0</v>
      </c>
      <c r="O29" s="36">
        <f t="shared" si="1"/>
        <v>0.3248526217809494</v>
      </c>
      <c r="P29" s="36">
        <f t="shared" si="2"/>
        <v>0</v>
      </c>
      <c r="Q29" s="37">
        <f t="shared" si="3"/>
        <v>1047</v>
      </c>
      <c r="R29" s="44"/>
      <c r="S29" s="37"/>
    </row>
    <row r="30" spans="10:19" ht="15">
      <c r="J30" s="34" t="s">
        <v>44</v>
      </c>
      <c r="K30" s="35">
        <v>0</v>
      </c>
      <c r="L30" s="40">
        <v>530</v>
      </c>
      <c r="M30" s="40">
        <v>0</v>
      </c>
      <c r="N30" s="36">
        <f t="shared" si="0"/>
        <v>0</v>
      </c>
      <c r="O30" s="36">
        <f t="shared" si="1"/>
        <v>0.16444306546695625</v>
      </c>
      <c r="P30" s="36">
        <f t="shared" si="2"/>
        <v>0</v>
      </c>
      <c r="Q30" s="37">
        <f t="shared" si="3"/>
        <v>530</v>
      </c>
      <c r="R30" s="43"/>
      <c r="S30" s="37"/>
    </row>
    <row r="31" spans="10:19" ht="15">
      <c r="J31" s="34" t="s">
        <v>11</v>
      </c>
      <c r="K31" s="35">
        <v>83</v>
      </c>
      <c r="L31" s="40">
        <v>0</v>
      </c>
      <c r="M31" s="40">
        <v>1914</v>
      </c>
      <c r="N31" s="36">
        <f t="shared" si="0"/>
        <v>0.017716115261472785</v>
      </c>
      <c r="O31" s="36">
        <f t="shared" si="1"/>
        <v>0</v>
      </c>
      <c r="P31" s="36">
        <f t="shared" si="2"/>
        <v>0.39537285684775875</v>
      </c>
      <c r="Q31" s="37">
        <f t="shared" si="3"/>
        <v>1997</v>
      </c>
      <c r="R31" s="43"/>
      <c r="S31" s="37"/>
    </row>
    <row r="32" spans="10:19" ht="15">
      <c r="J32" s="34" t="s">
        <v>0</v>
      </c>
      <c r="K32" s="35">
        <v>2638</v>
      </c>
      <c r="L32" s="40">
        <v>0</v>
      </c>
      <c r="M32" s="40">
        <v>0</v>
      </c>
      <c r="N32" s="36">
        <f t="shared" si="0"/>
        <v>0.5630736392742797</v>
      </c>
      <c r="O32" s="36">
        <f t="shared" si="1"/>
        <v>0</v>
      </c>
      <c r="P32" s="36">
        <f t="shared" si="2"/>
        <v>0</v>
      </c>
      <c r="Q32" s="37">
        <f t="shared" si="3"/>
        <v>2638</v>
      </c>
      <c r="R32" s="43"/>
      <c r="S32" s="37"/>
    </row>
    <row r="33" spans="10:19" ht="15">
      <c r="J33" s="34" t="s">
        <v>43</v>
      </c>
      <c r="K33" s="35">
        <v>0</v>
      </c>
      <c r="L33" s="40">
        <v>0</v>
      </c>
      <c r="M33" s="40">
        <v>921</v>
      </c>
      <c r="N33" s="36">
        <f t="shared" si="0"/>
        <v>0</v>
      </c>
      <c r="O33" s="36">
        <f t="shared" si="1"/>
        <v>0</v>
      </c>
      <c r="P33" s="36">
        <f t="shared" si="2"/>
        <v>0.1902499483577773</v>
      </c>
      <c r="Q33" s="37">
        <f t="shared" si="3"/>
        <v>921</v>
      </c>
      <c r="R33" s="43"/>
      <c r="S33" s="37"/>
    </row>
    <row r="34" spans="10:19" ht="15">
      <c r="J34" s="34" t="s">
        <v>5</v>
      </c>
      <c r="K34" s="35">
        <v>0</v>
      </c>
      <c r="L34" s="40">
        <v>0</v>
      </c>
      <c r="M34" s="40">
        <v>230</v>
      </c>
      <c r="N34" s="36">
        <f t="shared" si="0"/>
        <v>0</v>
      </c>
      <c r="O34" s="36">
        <f t="shared" si="1"/>
        <v>0</v>
      </c>
      <c r="P34" s="36">
        <f t="shared" si="2"/>
        <v>0.04751084486676307</v>
      </c>
      <c r="Q34" s="37">
        <f t="shared" si="3"/>
        <v>230</v>
      </c>
      <c r="R34" s="43"/>
      <c r="S34" s="37"/>
    </row>
    <row r="35" spans="10:19" ht="15">
      <c r="J35" s="33" t="s">
        <v>42</v>
      </c>
      <c r="K35" s="35">
        <v>0</v>
      </c>
      <c r="L35" s="40">
        <v>530</v>
      </c>
      <c r="M35" s="40">
        <v>0</v>
      </c>
      <c r="N35" s="36">
        <f t="shared" si="0"/>
        <v>0</v>
      </c>
      <c r="O35" s="36">
        <f t="shared" si="1"/>
        <v>0.16444306546695625</v>
      </c>
      <c r="P35" s="36">
        <f t="shared" si="2"/>
        <v>0</v>
      </c>
      <c r="Q35" s="37">
        <f t="shared" si="3"/>
        <v>530</v>
      </c>
      <c r="R35" s="43"/>
      <c r="S35" s="37"/>
    </row>
    <row r="36" spans="10:19" ht="15">
      <c r="J36" s="33" t="s">
        <v>41</v>
      </c>
      <c r="K36" s="35">
        <v>0</v>
      </c>
      <c r="L36" s="40">
        <v>0</v>
      </c>
      <c r="M36" s="40">
        <v>436</v>
      </c>
      <c r="N36" s="36">
        <f t="shared" si="0"/>
        <v>0</v>
      </c>
      <c r="O36" s="36">
        <f t="shared" si="1"/>
        <v>0</v>
      </c>
      <c r="P36" s="36">
        <f t="shared" si="2"/>
        <v>0.09006403635612477</v>
      </c>
      <c r="Q36" s="37">
        <f t="shared" si="3"/>
        <v>436</v>
      </c>
      <c r="R36" s="43"/>
      <c r="S36" s="37"/>
    </row>
    <row r="37" spans="10:19" ht="15">
      <c r="J37" s="34" t="s">
        <v>15</v>
      </c>
      <c r="K37" s="42">
        <f aca="true" t="shared" si="4" ref="K37:P37">SUM(K24:K36)</f>
        <v>4685</v>
      </c>
      <c r="L37" s="42">
        <f t="shared" si="4"/>
        <v>3223</v>
      </c>
      <c r="M37" s="42">
        <f t="shared" si="4"/>
        <v>4841</v>
      </c>
      <c r="N37" s="38">
        <f t="shared" si="4"/>
        <v>1</v>
      </c>
      <c r="O37" s="38">
        <f t="shared" si="4"/>
        <v>1</v>
      </c>
      <c r="P37" s="38">
        <f t="shared" si="4"/>
        <v>1</v>
      </c>
      <c r="Q37" s="37"/>
      <c r="R37" s="38">
        <f>SUM(R24:R36)</f>
        <v>5.7</v>
      </c>
      <c r="S37" s="37"/>
    </row>
    <row r="38" ht="15"/>
    <row r="39" ht="15"/>
    <row r="40" ht="15"/>
    <row r="41" ht="15"/>
    <row r="42" ht="15"/>
    <row r="43" ht="7.5" customHeight="1"/>
    <row r="44" ht="21">
      <c r="A44" s="21" t="s">
        <v>29</v>
      </c>
    </row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spans="10:15" ht="15">
      <c r="J61" s="30"/>
      <c r="K61" s="30" t="s">
        <v>48</v>
      </c>
      <c r="L61" s="30" t="s">
        <v>49</v>
      </c>
      <c r="M61" s="30"/>
      <c r="N61" s="30"/>
      <c r="O61" s="30"/>
    </row>
    <row r="62" spans="10:15" ht="15">
      <c r="J62" s="34" t="s">
        <v>51</v>
      </c>
      <c r="K62" s="46">
        <v>0</v>
      </c>
      <c r="L62" s="46">
        <v>100</v>
      </c>
      <c r="M62" s="46"/>
      <c r="N62" s="47">
        <f>K62/$K$68*100</f>
        <v>0</v>
      </c>
      <c r="O62" s="47">
        <f>L62/$L$68*100</f>
        <v>40</v>
      </c>
    </row>
    <row r="63" spans="10:15" ht="15">
      <c r="J63" s="34" t="s">
        <v>52</v>
      </c>
      <c r="K63" s="46">
        <v>700</v>
      </c>
      <c r="L63" s="46">
        <v>0</v>
      </c>
      <c r="M63" s="46"/>
      <c r="N63" s="47">
        <f>K63/$K$68*100</f>
        <v>69.3069306930693</v>
      </c>
      <c r="O63" s="47">
        <f>L63/$L$68*100</f>
        <v>0</v>
      </c>
    </row>
    <row r="64" spans="10:15" ht="15">
      <c r="J64" s="34" t="s">
        <v>5</v>
      </c>
      <c r="K64" s="46">
        <v>0</v>
      </c>
      <c r="L64" s="46">
        <v>150</v>
      </c>
      <c r="M64" s="46"/>
      <c r="N64" s="47">
        <f>K64/$K$68*100</f>
        <v>0</v>
      </c>
      <c r="O64" s="47">
        <f>L64/$L$68*100</f>
        <v>60</v>
      </c>
    </row>
    <row r="65" spans="10:15" ht="15">
      <c r="J65" s="34" t="s">
        <v>50</v>
      </c>
      <c r="K65" s="46">
        <v>310</v>
      </c>
      <c r="L65" s="46">
        <v>0</v>
      </c>
      <c r="M65" s="46"/>
      <c r="N65" s="47">
        <f>K65/$K$68*100</f>
        <v>30.693069306930692</v>
      </c>
      <c r="O65" s="47">
        <f>L65/$L$68*100</f>
        <v>0</v>
      </c>
    </row>
    <row r="66" spans="11:15" ht="15">
      <c r="K66" s="46"/>
      <c r="L66" s="46"/>
      <c r="M66" s="46"/>
      <c r="N66" s="47"/>
      <c r="O66" s="47"/>
    </row>
    <row r="67" spans="10:19" ht="15.75">
      <c r="J67" s="30"/>
      <c r="K67" s="30"/>
      <c r="L67" s="30"/>
      <c r="M67" s="30"/>
      <c r="N67" s="30"/>
      <c r="O67" s="30"/>
      <c r="R67" s="10"/>
      <c r="S67" s="10"/>
    </row>
    <row r="68" spans="10:19" ht="15.75">
      <c r="J68" s="34" t="s">
        <v>15</v>
      </c>
      <c r="K68" s="50">
        <f>SUM(K62:K66)</f>
        <v>1010</v>
      </c>
      <c r="L68" s="50">
        <f>SUM(L62:L66)</f>
        <v>250</v>
      </c>
      <c r="M68" s="34"/>
      <c r="N68" s="47">
        <f>SUM(N62:N65)</f>
        <v>100</v>
      </c>
      <c r="O68" s="47">
        <f>SUM(O62:O65)</f>
        <v>100</v>
      </c>
      <c r="R68" s="10"/>
      <c r="S68" s="10"/>
    </row>
    <row r="69" spans="10:19" ht="15.75">
      <c r="J69" s="30"/>
      <c r="K69" s="48"/>
      <c r="L69" s="48"/>
      <c r="M69" s="48"/>
      <c r="N69" s="49"/>
      <c r="O69" s="49"/>
      <c r="R69" s="10"/>
      <c r="S69" s="10"/>
    </row>
    <row r="70" spans="18:19" ht="15.75">
      <c r="R70" s="10"/>
      <c r="S70" s="10"/>
    </row>
    <row r="71" spans="18:19" ht="15.75">
      <c r="R71" s="17"/>
      <c r="S71" s="17"/>
    </row>
    <row r="72" ht="15"/>
    <row r="73" ht="15"/>
    <row r="74" ht="15"/>
    <row r="75" ht="15"/>
    <row r="76" ht="21" customHeight="1">
      <c r="A76" s="21" t="s">
        <v>30</v>
      </c>
    </row>
    <row r="77" ht="15"/>
    <row r="78" ht="15"/>
    <row r="79" ht="15"/>
    <row r="80" ht="15"/>
    <row r="81" ht="15"/>
    <row r="82" ht="29.25" customHeight="1"/>
    <row r="83" ht="34.5" customHeight="1">
      <c r="A83" s="21" t="s">
        <v>58</v>
      </c>
    </row>
    <row r="84" ht="16.5">
      <c r="M84" s="22"/>
    </row>
    <row r="85" ht="15.75">
      <c r="M85" s="22"/>
    </row>
    <row r="86" ht="15.75">
      <c r="M86" s="22"/>
    </row>
    <row r="87" ht="15.75">
      <c r="M87" s="22"/>
    </row>
    <row r="88" ht="15"/>
    <row r="89" ht="15"/>
    <row r="90" ht="15"/>
    <row r="91" ht="15"/>
    <row r="92" ht="15"/>
    <row r="93" ht="15"/>
    <row r="94" ht="15"/>
    <row r="95" ht="15"/>
    <row r="97" ht="15"/>
    <row r="98" ht="15"/>
    <row r="99" ht="15"/>
    <row r="100" ht="15">
      <c r="M100" s="23"/>
    </row>
    <row r="101" ht="15"/>
    <row r="102" ht="15"/>
    <row r="103" spans="13:17" ht="16.5">
      <c r="M103" s="30" t="s">
        <v>48</v>
      </c>
      <c r="N103" s="30" t="s">
        <v>49</v>
      </c>
      <c r="O103" s="5"/>
      <c r="P103" s="5"/>
      <c r="Q103" s="5"/>
    </row>
    <row r="104" spans="12:20" ht="15.75">
      <c r="L104" s="34" t="s">
        <v>55</v>
      </c>
      <c r="M104" s="30">
        <v>0</v>
      </c>
      <c r="N104" s="52">
        <v>579</v>
      </c>
      <c r="O104" s="51">
        <f>M104/$M$109*100</f>
        <v>0</v>
      </c>
      <c r="P104" s="51">
        <f>N104/$N$109*100</f>
        <v>28.052325581395348</v>
      </c>
      <c r="Q104" s="46">
        <f>M104+N104</f>
        <v>579</v>
      </c>
      <c r="R104" s="10"/>
      <c r="S104" s="10"/>
      <c r="T104" s="10"/>
    </row>
    <row r="105" spans="12:20" ht="15.75">
      <c r="L105" s="34" t="s">
        <v>14</v>
      </c>
      <c r="M105" s="30">
        <v>180</v>
      </c>
      <c r="N105" s="52">
        <v>0</v>
      </c>
      <c r="O105" s="51">
        <f>M105/$M$109*100</f>
        <v>73.17073170731707</v>
      </c>
      <c r="P105" s="51">
        <f>N105/$N$109*100</f>
        <v>0</v>
      </c>
      <c r="Q105" s="46">
        <f>M105+N105</f>
        <v>180</v>
      </c>
      <c r="R105" s="10"/>
      <c r="S105" s="10"/>
      <c r="T105" s="10"/>
    </row>
    <row r="106" spans="12:20" ht="15.75">
      <c r="L106" s="34" t="s">
        <v>4</v>
      </c>
      <c r="M106" s="30">
        <v>0</v>
      </c>
      <c r="N106" s="52">
        <v>1485</v>
      </c>
      <c r="O106" s="51">
        <f>M106/$M$109*100</f>
        <v>0</v>
      </c>
      <c r="P106" s="51">
        <f>N106/$N$109*100</f>
        <v>71.94767441860465</v>
      </c>
      <c r="Q106" s="46">
        <f>M106+N106</f>
        <v>1485</v>
      </c>
      <c r="R106" s="10"/>
      <c r="S106" s="10"/>
      <c r="T106" s="10"/>
    </row>
    <row r="107" spans="12:20" ht="15.75">
      <c r="L107" s="34" t="s">
        <v>54</v>
      </c>
      <c r="M107" s="30">
        <v>30</v>
      </c>
      <c r="N107" s="52">
        <v>0</v>
      </c>
      <c r="O107" s="51">
        <f>M107/$M$109*100</f>
        <v>12.195121951219512</v>
      </c>
      <c r="P107" s="51">
        <f>N107/$N$109*100</f>
        <v>0</v>
      </c>
      <c r="Q107" s="46">
        <f>M107+N107</f>
        <v>30</v>
      </c>
      <c r="R107" s="10"/>
      <c r="S107" s="10"/>
      <c r="T107" s="10"/>
    </row>
    <row r="108" spans="10:20" ht="15.75">
      <c r="J108" s="3"/>
      <c r="L108" s="34" t="s">
        <v>8</v>
      </c>
      <c r="M108" s="30">
        <v>36</v>
      </c>
      <c r="N108" s="52">
        <v>0</v>
      </c>
      <c r="O108" s="51">
        <f>M108/$M$109*100</f>
        <v>14.634146341463413</v>
      </c>
      <c r="P108" s="51">
        <f>N108/$N$109*100</f>
        <v>0</v>
      </c>
      <c r="Q108" s="46">
        <f>M108+N108</f>
        <v>36</v>
      </c>
      <c r="R108" s="10"/>
      <c r="S108" s="10"/>
      <c r="T108" s="10"/>
    </row>
    <row r="109" spans="10:20" ht="15.75">
      <c r="J109" s="3"/>
      <c r="L109" s="34" t="s">
        <v>15</v>
      </c>
      <c r="M109" s="53">
        <f>SUM(M104:M108)</f>
        <v>246</v>
      </c>
      <c r="N109" s="53">
        <f>SUM(N104:N108)</f>
        <v>2064</v>
      </c>
      <c r="O109" s="54">
        <f>SUM(O104:O108)</f>
        <v>100</v>
      </c>
      <c r="P109" s="53">
        <f>SUM(P104:P108)</f>
        <v>100</v>
      </c>
      <c r="Q109" s="46"/>
      <c r="R109" s="10"/>
      <c r="S109" s="10"/>
      <c r="T109" s="10"/>
    </row>
    <row r="110" spans="10:20" ht="15.75">
      <c r="J110" s="3"/>
      <c r="L110" s="30"/>
      <c r="M110" s="30"/>
      <c r="N110" s="30"/>
      <c r="O110" s="30"/>
      <c r="P110" s="46"/>
      <c r="Q110" s="46"/>
      <c r="R110" s="10"/>
      <c r="S110" s="10"/>
      <c r="T110" s="10"/>
    </row>
    <row r="111" spans="10:20" ht="16.5">
      <c r="J111" s="3"/>
      <c r="L111" s="8"/>
      <c r="M111" s="20"/>
      <c r="N111" s="20"/>
      <c r="O111" s="10"/>
      <c r="P111" s="20"/>
      <c r="Q111" s="20"/>
      <c r="R111" s="10"/>
      <c r="S111" s="10"/>
      <c r="T111" s="10"/>
    </row>
    <row r="112" spans="10:20" ht="16.5">
      <c r="J112" s="3"/>
      <c r="M112" s="8"/>
      <c r="N112" s="20"/>
      <c r="O112" s="10"/>
      <c r="P112" s="20"/>
      <c r="Q112" s="20"/>
      <c r="R112" s="10"/>
      <c r="S112" s="10"/>
      <c r="T112" s="10"/>
    </row>
    <row r="113" spans="10:20" ht="16.5">
      <c r="J113" s="3"/>
      <c r="M113" s="8"/>
      <c r="N113" s="9"/>
      <c r="O113" s="10"/>
      <c r="P113" s="9"/>
      <c r="Q113" s="19"/>
      <c r="R113" s="10"/>
      <c r="S113" s="10"/>
      <c r="T113" s="10"/>
    </row>
    <row r="114" spans="10:20" ht="16.5">
      <c r="J114" s="3"/>
      <c r="L114" s="8"/>
      <c r="M114" s="8"/>
      <c r="N114" s="18"/>
      <c r="O114" s="10"/>
      <c r="P114" s="18"/>
      <c r="Q114" s="18"/>
      <c r="R114" s="10"/>
      <c r="S114" s="10"/>
      <c r="T114" s="10"/>
    </row>
    <row r="115" spans="10:20" ht="16.5">
      <c r="J115" s="3"/>
      <c r="M115" s="8"/>
      <c r="N115" s="9"/>
      <c r="O115" s="10"/>
      <c r="P115" s="19"/>
      <c r="Q115" s="9"/>
      <c r="R115" s="10"/>
      <c r="S115" s="10"/>
      <c r="T115" s="10"/>
    </row>
    <row r="116" spans="10:20" ht="16.5">
      <c r="J116" s="3"/>
      <c r="L116" s="8"/>
      <c r="M116" s="8"/>
      <c r="N116" s="9"/>
      <c r="O116" s="10"/>
      <c r="P116" s="9"/>
      <c r="Q116" s="9"/>
      <c r="R116" s="10"/>
      <c r="S116" s="10"/>
      <c r="T116" s="10"/>
    </row>
    <row r="117" spans="10:20" ht="15.75">
      <c r="J117" s="3"/>
      <c r="R117" s="17"/>
      <c r="S117" s="14"/>
      <c r="T117" s="14"/>
    </row>
    <row r="118" spans="10:20" ht="15.75">
      <c r="J118" s="3"/>
      <c r="M118" s="11"/>
      <c r="N118" s="11"/>
      <c r="O118" s="12"/>
      <c r="P118" s="11"/>
      <c r="R118" s="12"/>
      <c r="S118" s="12"/>
      <c r="T118" s="12"/>
    </row>
    <row r="119" spans="10:13" ht="15">
      <c r="J119" s="3"/>
      <c r="K119" s="3"/>
      <c r="L119" s="4"/>
      <c r="M119" s="4"/>
    </row>
    <row r="120" spans="1:6" ht="40.5" customHeight="1">
      <c r="A120" s="55" t="s">
        <v>59</v>
      </c>
      <c r="B120" s="56"/>
      <c r="C120" s="56"/>
      <c r="D120" s="56"/>
      <c r="E120" s="56"/>
      <c r="F120" s="56"/>
    </row>
    <row r="121" ht="15.75">
      <c r="M121" s="22"/>
    </row>
    <row r="122" ht="15.75">
      <c r="M122" s="22"/>
    </row>
    <row r="123" ht="15.75">
      <c r="M123" s="22"/>
    </row>
    <row r="124" ht="15.75">
      <c r="M124" s="22"/>
    </row>
    <row r="125" ht="15"/>
    <row r="126" ht="15"/>
    <row r="127" ht="15"/>
    <row r="128" ht="15"/>
    <row r="129" ht="15"/>
    <row r="130" ht="15"/>
    <row r="131" ht="15">
      <c r="M131" s="23"/>
    </row>
    <row r="132" ht="15">
      <c r="M132" s="23"/>
    </row>
    <row r="133" ht="15"/>
    <row r="134" ht="15"/>
    <row r="135" spans="13:17" ht="16.5">
      <c r="M135" s="30" t="s">
        <v>48</v>
      </c>
      <c r="N135" s="30"/>
      <c r="O135" s="5"/>
      <c r="P135" s="5"/>
      <c r="Q135" s="5"/>
    </row>
    <row r="136" spans="12:20" ht="15.75">
      <c r="L136" s="34" t="s">
        <v>56</v>
      </c>
      <c r="M136" s="30">
        <v>5920</v>
      </c>
      <c r="N136" s="51">
        <f>M136/$M$141*100</f>
        <v>18.96402601146811</v>
      </c>
      <c r="O136" s="46"/>
      <c r="P136" s="51"/>
      <c r="R136" s="10"/>
      <c r="S136" s="10"/>
      <c r="T136" s="10"/>
    </row>
    <row r="137" spans="12:20" ht="15.75">
      <c r="L137" s="34" t="s">
        <v>14</v>
      </c>
      <c r="M137" s="30">
        <v>24500</v>
      </c>
      <c r="N137" s="51">
        <f>M137/$M$141*100</f>
        <v>78.48287791908255</v>
      </c>
      <c r="O137" s="46"/>
      <c r="P137" s="51"/>
      <c r="R137" s="10"/>
      <c r="S137" s="10"/>
      <c r="T137" s="10"/>
    </row>
    <row r="138" spans="12:20" ht="15.75">
      <c r="L138" s="34" t="s">
        <v>57</v>
      </c>
      <c r="M138" s="30">
        <v>110</v>
      </c>
      <c r="N138" s="51">
        <f>M138/$M$141*100</f>
        <v>0.3523721049428196</v>
      </c>
      <c r="O138" s="46"/>
      <c r="P138" s="51"/>
      <c r="R138" s="10"/>
      <c r="S138" s="10"/>
      <c r="T138" s="10"/>
    </row>
    <row r="139" spans="12:20" ht="15.75">
      <c r="L139" s="34" t="s">
        <v>4</v>
      </c>
      <c r="M139" s="30">
        <v>547</v>
      </c>
      <c r="N139" s="51">
        <f>M139/$M$141*100</f>
        <v>1.7522503763974757</v>
      </c>
      <c r="O139" s="46"/>
      <c r="P139" s="51"/>
      <c r="R139" s="10"/>
      <c r="S139" s="10"/>
      <c r="T139" s="10"/>
    </row>
    <row r="140" spans="10:20" ht="15.75">
      <c r="J140" s="3"/>
      <c r="L140" s="34" t="s">
        <v>8</v>
      </c>
      <c r="M140" s="30">
        <v>140</v>
      </c>
      <c r="N140" s="51">
        <f>M140/$M$141*100</f>
        <v>0.44847358810904314</v>
      </c>
      <c r="O140" s="46"/>
      <c r="P140" s="51"/>
      <c r="R140" s="10"/>
      <c r="S140" s="10"/>
      <c r="T140" s="10"/>
    </row>
    <row r="141" spans="10:20" ht="15.75">
      <c r="J141" s="3"/>
      <c r="L141" s="34" t="s">
        <v>15</v>
      </c>
      <c r="M141" s="53">
        <f>SUM(M136:M140)</f>
        <v>31217</v>
      </c>
      <c r="N141" s="54">
        <f>SUM(N136:N140)</f>
        <v>99.99999999999999</v>
      </c>
      <c r="P141" s="53"/>
      <c r="Q141" s="46"/>
      <c r="R141" s="10"/>
      <c r="S141" s="10"/>
      <c r="T141" s="10"/>
    </row>
    <row r="142" spans="10:20" ht="15.75">
      <c r="J142" s="3"/>
      <c r="L142" s="30"/>
      <c r="M142" s="30"/>
      <c r="N142" s="30"/>
      <c r="O142" s="30"/>
      <c r="P142" s="46"/>
      <c r="Q142" s="46"/>
      <c r="R142" s="10"/>
      <c r="S142" s="10"/>
      <c r="T142" s="10"/>
    </row>
    <row r="143" spans="10:20" ht="16.5">
      <c r="J143" s="3"/>
      <c r="L143" s="8"/>
      <c r="M143" s="20"/>
      <c r="N143" s="20"/>
      <c r="O143" s="10"/>
      <c r="P143" s="20"/>
      <c r="Q143" s="20"/>
      <c r="R143" s="10"/>
      <c r="S143" s="10"/>
      <c r="T143" s="10"/>
    </row>
    <row r="144" spans="10:20" ht="16.5">
      <c r="J144" s="3"/>
      <c r="M144" s="8"/>
      <c r="N144" s="20"/>
      <c r="O144" s="10"/>
      <c r="P144" s="20"/>
      <c r="Q144" s="20"/>
      <c r="R144" s="10"/>
      <c r="S144" s="10"/>
      <c r="T144" s="10"/>
    </row>
    <row r="145" spans="10:20" ht="16.5">
      <c r="J145" s="3"/>
      <c r="M145" s="8"/>
      <c r="N145" s="9"/>
      <c r="O145" s="10"/>
      <c r="P145" s="9"/>
      <c r="Q145" s="19"/>
      <c r="R145" s="10"/>
      <c r="S145" s="10"/>
      <c r="T145" s="10"/>
    </row>
    <row r="146" spans="10:20" ht="16.5">
      <c r="J146" s="3"/>
      <c r="L146" s="8"/>
      <c r="M146" s="8"/>
      <c r="N146" s="18"/>
      <c r="O146" s="10"/>
      <c r="P146" s="18"/>
      <c r="Q146" s="18"/>
      <c r="R146" s="10"/>
      <c r="S146" s="10"/>
      <c r="T146" s="10"/>
    </row>
    <row r="147" spans="10:20" ht="16.5">
      <c r="J147" s="3"/>
      <c r="M147" s="8"/>
      <c r="N147" s="9"/>
      <c r="O147" s="10"/>
      <c r="P147" s="19"/>
      <c r="Q147" s="9"/>
      <c r="R147" s="10"/>
      <c r="S147" s="10"/>
      <c r="T147" s="10"/>
    </row>
    <row r="148" spans="10:20" ht="16.5">
      <c r="J148" s="3"/>
      <c r="L148" s="8"/>
      <c r="M148" s="8"/>
      <c r="N148" s="9"/>
      <c r="O148" s="10"/>
      <c r="P148" s="9"/>
      <c r="Q148" s="9"/>
      <c r="R148" s="10"/>
      <c r="S148" s="10"/>
      <c r="T148" s="10"/>
    </row>
    <row r="149" spans="10:20" ht="15.75">
      <c r="J149" s="3"/>
      <c r="R149" s="17"/>
      <c r="S149" s="14"/>
      <c r="T149" s="14"/>
    </row>
    <row r="150" spans="10:20" ht="15.75">
      <c r="J150" s="3"/>
      <c r="M150" s="11"/>
      <c r="N150" s="11"/>
      <c r="O150" s="12"/>
      <c r="P150" s="11"/>
      <c r="R150" s="12"/>
      <c r="S150" s="12"/>
      <c r="T150" s="12"/>
    </row>
    <row r="151" spans="10:13" ht="15">
      <c r="J151" s="3"/>
      <c r="K151" s="3"/>
      <c r="L151" s="4"/>
      <c r="M151" s="4"/>
    </row>
    <row r="152" spans="10:13" ht="15">
      <c r="J152" s="3"/>
      <c r="K152" s="3"/>
      <c r="L152" s="4"/>
      <c r="M152" s="4"/>
    </row>
    <row r="153" spans="1:13" ht="21">
      <c r="A153" s="21" t="s">
        <v>53</v>
      </c>
      <c r="J153" s="3"/>
      <c r="K153" s="3"/>
      <c r="L153" s="4"/>
      <c r="M153" s="4"/>
    </row>
    <row r="154" spans="10:13" ht="16.5">
      <c r="J154" s="3"/>
      <c r="K154" s="3"/>
      <c r="L154" s="4"/>
      <c r="M154" s="4"/>
    </row>
    <row r="155" spans="10:13" ht="16.5">
      <c r="J155" s="3"/>
      <c r="K155" s="3"/>
      <c r="L155" s="4"/>
      <c r="M155" s="4"/>
    </row>
    <row r="156" spans="10:13" ht="16.5" customHeight="1">
      <c r="J156" s="3"/>
      <c r="K156" s="3"/>
      <c r="L156" s="4"/>
      <c r="M156" s="4"/>
    </row>
    <row r="157" ht="15"/>
    <row r="159" ht="15"/>
    <row r="160" ht="15"/>
    <row r="161" spans="18:20" ht="15">
      <c r="R161" s="2"/>
      <c r="S161" s="2" t="s">
        <v>2</v>
      </c>
      <c r="T161" s="2" t="s">
        <v>3</v>
      </c>
    </row>
    <row r="162" spans="18:20" ht="15">
      <c r="R162" s="3" t="s">
        <v>22</v>
      </c>
      <c r="S162" s="3">
        <v>320</v>
      </c>
      <c r="T162" s="4">
        <v>0</v>
      </c>
    </row>
    <row r="163" spans="18:20" ht="15">
      <c r="R163" s="3" t="s">
        <v>23</v>
      </c>
      <c r="S163" s="3">
        <v>40</v>
      </c>
      <c r="T163" s="4">
        <v>0</v>
      </c>
    </row>
    <row r="164" spans="18:20" ht="15">
      <c r="R164" s="3" t="s">
        <v>20</v>
      </c>
      <c r="S164" s="3">
        <v>244</v>
      </c>
      <c r="T164" s="4"/>
    </row>
    <row r="165" spans="18:20" ht="15">
      <c r="R165" s="3" t="s">
        <v>24</v>
      </c>
      <c r="S165" s="3">
        <v>500</v>
      </c>
      <c r="T165" s="4"/>
    </row>
    <row r="166" spans="18:20" ht="15">
      <c r="R166" s="3" t="s">
        <v>25</v>
      </c>
      <c r="S166" s="3">
        <v>74</v>
      </c>
      <c r="T166" s="4"/>
    </row>
    <row r="167" spans="18:20" ht="15">
      <c r="R167" s="3"/>
      <c r="S167" s="3"/>
      <c r="T167" s="4"/>
    </row>
  </sheetData>
  <mergeCells count="1">
    <mergeCell ref="A120:F120"/>
  </mergeCells>
  <printOptions/>
  <pageMargins left="1.141732283464567" right="0.5511811023622047" top="0.984251968503937" bottom="0.984251968503937" header="0.5118110236220472" footer="0.5118110236220472"/>
  <pageSetup firstPageNumber="17" useFirstPageNumber="1" horizontalDpi="600" verticalDpi="600" orientation="portrait" paperSize="9" r:id="rId3"/>
  <headerFooter alignWithMargins="0">
    <oddFooter>&amp;C&amp;P</oddFooter>
  </headerFooter>
  <rowBreaks count="3" manualBreakCount="3">
    <brk id="43" max="7" man="1"/>
    <brk id="82" max="7" man="1"/>
    <brk id="118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pann</dc:title>
  <dc:subject/>
  <dc:creator>臺灣省水利局</dc:creator>
  <cp:keywords/>
  <dc:description/>
  <cp:lastModifiedBy>會計室三科劉孟琪</cp:lastModifiedBy>
  <cp:lastPrinted>2013-06-17T01:28:22Z</cp:lastPrinted>
  <dcterms:created xsi:type="dcterms:W3CDTF">2000-06-16T06:39:16Z</dcterms:created>
  <dcterms:modified xsi:type="dcterms:W3CDTF">2013-06-17T01:33:15Z</dcterms:modified>
  <cp:category/>
  <cp:version/>
  <cp:contentType/>
  <cp:contentStatus/>
</cp:coreProperties>
</file>