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5205" windowHeight="5280" tabRatio="599" activeTab="2"/>
  </bookViews>
  <sheets>
    <sheet name="災情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'中市'!$A$1:$H$26</definedName>
    <definedName name="_xlnm.Print_Area" localSheetId="22">'北市'!$A$1:$H$27</definedName>
    <definedName name="_xlnm.Print_Area" localSheetId="18">'竹市'!$A$1:$I$34</definedName>
    <definedName name="_xlnm.Print_Area" localSheetId="0">'災情總表'!$A$1:$J$55</definedName>
    <definedName name="_xlnm.Print_Area" localSheetId="2">'宜蘭'!$A$1:$H$35</definedName>
    <definedName name="_xlnm.Print_Area" localSheetId="15">'花蓮'!$A$1:$I$38</definedName>
    <definedName name="_xlnm.Print_Area" localSheetId="24">'金門縣'!#REF!</definedName>
    <definedName name="_xlnm.Print_Area" localSheetId="21">'南市'!$A$1:$H$23</definedName>
    <definedName name="_xlnm.Print_Area" localSheetId="8">'南投'!$A$1:$H$27</definedName>
    <definedName name="_xlnm.Print_Area" localSheetId="13">'屏東'!$A$1:$H$36</definedName>
    <definedName name="_xlnm.Print_Area" localSheetId="5">'苗栗'!$A$1:$H$35</definedName>
    <definedName name="_xlnm.Print_Area" localSheetId="3">'桃園'!$A$1:$I$36</definedName>
    <definedName name="_xlnm.Print_Area" localSheetId="23">'高市'!#REF!</definedName>
    <definedName name="_xlnm.Print_Area" localSheetId="12">'高雄'!$A$1:$H$27</definedName>
    <definedName name="_xlnm.Print_Area" localSheetId="17">'基市'!$A$1:$H$23</definedName>
    <definedName name="_xlnm.Print_Area" localSheetId="25">'連江縣'!#REF!</definedName>
    <definedName name="_xlnm.Print_Area" localSheetId="9">'雲林'!$A$1:$H$31</definedName>
    <definedName name="_xlnm.Print_Area" localSheetId="4">'新竹'!$A$1:$H$27</definedName>
    <definedName name="_xlnm.Print_Area" localSheetId="20">'嘉市'!$A$1:$H$27</definedName>
    <definedName name="_xlnm.Print_Area" localSheetId="10">'嘉義'!$A$1:$H$29</definedName>
    <definedName name="_xlnm.Print_Area" localSheetId="7">'彰化'!$A$1:$I$32</definedName>
    <definedName name="_xlnm.Print_Area" localSheetId="6">'臺中'!$A$1:$H$34</definedName>
    <definedName name="_xlnm.Print_Area" localSheetId="1">'臺北'!$A$1:$H$30</definedName>
    <definedName name="_xlnm.Print_Area" localSheetId="14">'臺東'!$A$1:$H$35</definedName>
    <definedName name="_xlnm.Print_Area" localSheetId="11">'臺南'!$A$1:$H$30</definedName>
    <definedName name="_xlnm.Print_Area" localSheetId="16">'澎湖'!#REF!</definedName>
  </definedNames>
  <calcPr fullCalcOnLoad="1"/>
</workbook>
</file>

<file path=xl/comments1.xml><?xml version="1.0" encoding="utf-8"?>
<comments xmlns="http://schemas.openxmlformats.org/spreadsheetml/2006/main">
  <authors>
    <author>kai</author>
  </authors>
  <commentList>
    <comment ref="I1" authorId="0">
      <text>
        <r>
          <rPr>
            <b/>
            <sz val="9"/>
            <rFont val="新細明體"/>
            <family val="1"/>
          </rPr>
          <t>kai: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<sst xmlns="http://schemas.openxmlformats.org/spreadsheetml/2006/main" count="956" uniqueCount="190">
  <si>
    <t>年  別  及</t>
  </si>
  <si>
    <t>縣  市  別</t>
  </si>
  <si>
    <t>沖  毀</t>
  </si>
  <si>
    <t>受  損</t>
  </si>
  <si>
    <t>(新臺幣仟元)</t>
  </si>
  <si>
    <t>八十一年</t>
  </si>
  <si>
    <t>八十二年</t>
  </si>
  <si>
    <t>八十三年</t>
  </si>
  <si>
    <t>八十四年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</si>
  <si>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</si>
  <si>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</si>
  <si>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</si>
  <si>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</si>
  <si>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</si>
  <si>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</si>
  <si>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</si>
  <si>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</si>
  <si>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</si>
  <si>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</si>
  <si>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</si>
  <si>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</si>
  <si>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</si>
  <si>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</si>
  <si>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</si>
  <si>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</si>
  <si>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</si>
  <si>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</si>
  <si>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</si>
  <si>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</si>
  <si>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</si>
  <si>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護  岸 (公 尺)</t>
  </si>
  <si>
    <t>-</t>
  </si>
  <si>
    <t>八十五年</t>
  </si>
  <si>
    <t>頭前溪</t>
  </si>
  <si>
    <t>後龍溪</t>
  </si>
  <si>
    <t>八十六年</t>
  </si>
  <si>
    <t>八十七年</t>
  </si>
  <si>
    <t>北水局小計</t>
  </si>
  <si>
    <t>西勢溪</t>
  </si>
  <si>
    <t>四河局小計</t>
  </si>
  <si>
    <t>濁水溪</t>
  </si>
  <si>
    <t>二河局小計</t>
  </si>
  <si>
    <t>六河局小計</t>
  </si>
  <si>
    <t>七河局小計</t>
  </si>
  <si>
    <t>鹽水溪</t>
  </si>
  <si>
    <t>二仁溪</t>
  </si>
  <si>
    <t>三工處小計</t>
  </si>
  <si>
    <t>基隆河</t>
  </si>
  <si>
    <t>北港溪</t>
  </si>
  <si>
    <t>八十四年</t>
  </si>
  <si>
    <t>大安溪</t>
  </si>
  <si>
    <t>中港溪</t>
  </si>
  <si>
    <t>老街溪</t>
  </si>
  <si>
    <t>八十八年</t>
  </si>
  <si>
    <t>八十八年</t>
  </si>
  <si>
    <t>曾文溪</t>
  </si>
  <si>
    <t>水  系  別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</si>
  <si>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</si>
  <si>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</si>
  <si>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跨省市河川小計</t>
  </si>
  <si>
    <t>其他河川小計</t>
  </si>
  <si>
    <t>新豐溪</t>
  </si>
  <si>
    <t>北港溪</t>
  </si>
  <si>
    <t>朴子溪</t>
  </si>
  <si>
    <t>卑南溪</t>
  </si>
  <si>
    <t>秀姑巒溪</t>
  </si>
  <si>
    <t>花蓮溪</t>
  </si>
  <si>
    <t>急水溪</t>
  </si>
  <si>
    <t>大甲溪</t>
  </si>
  <si>
    <t>烏溪</t>
  </si>
  <si>
    <t>淡水河</t>
  </si>
  <si>
    <t>八掌溪</t>
  </si>
  <si>
    <t>福建省合計</t>
  </si>
  <si>
    <t>金門縣</t>
  </si>
  <si>
    <t>連江縣</t>
  </si>
  <si>
    <t>臺灣省合計</t>
  </si>
  <si>
    <t>臺北市</t>
  </si>
  <si>
    <t>高雄市</t>
  </si>
  <si>
    <t>鳳山溪</t>
  </si>
  <si>
    <t>新屋溪</t>
  </si>
  <si>
    <t>鳳山溪</t>
  </si>
  <si>
    <t>通霄溪</t>
  </si>
  <si>
    <t>房裡溪</t>
  </si>
  <si>
    <t>溫寮溪</t>
  </si>
  <si>
    <t>大安溪</t>
  </si>
  <si>
    <t>烏溪</t>
  </si>
  <si>
    <t>旭海溪</t>
  </si>
  <si>
    <t>七里溪</t>
  </si>
  <si>
    <t>頭前溪</t>
  </si>
  <si>
    <t>資料來源：經濟部水利署公務統計報表。</t>
  </si>
  <si>
    <t>搶修及復建經費</t>
  </si>
  <si>
    <t>1,419</t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</si>
  <si>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</si>
  <si>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堤　　防</t>
  </si>
  <si>
    <t>護　　岸</t>
  </si>
  <si>
    <t>排序</t>
  </si>
  <si>
    <t>堤  防 (公 尺)</t>
  </si>
  <si>
    <t>堤  防</t>
  </si>
  <si>
    <r>
      <t>(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</si>
  <si>
    <t>護  岸 (公 尺)</t>
  </si>
  <si>
    <t>護  岸</t>
  </si>
  <si>
    <t>吉安溪</t>
  </si>
  <si>
    <t>雙溪</t>
  </si>
  <si>
    <t>濁水溪</t>
  </si>
  <si>
    <t>烏溪</t>
  </si>
  <si>
    <t>新虎尾溪</t>
  </si>
  <si>
    <t>高屏溪</t>
  </si>
  <si>
    <t>東港溪</t>
  </si>
  <si>
    <t>89年</t>
  </si>
  <si>
    <t>90年</t>
  </si>
  <si>
    <t>91年</t>
  </si>
  <si>
    <t>92年</t>
  </si>
  <si>
    <t>93年</t>
  </si>
  <si>
    <t>94年</t>
  </si>
  <si>
    <t>觀音溪</t>
  </si>
  <si>
    <t>濁水溪</t>
  </si>
  <si>
    <t>鹽水溪</t>
  </si>
  <si>
    <t>阿公店溪</t>
  </si>
  <si>
    <t>高屏溪</t>
  </si>
  <si>
    <t>四重溪</t>
  </si>
  <si>
    <t>港口溪</t>
  </si>
  <si>
    <t>楓港溪</t>
  </si>
  <si>
    <t>三富溪</t>
  </si>
  <si>
    <t>三棧溪</t>
  </si>
  <si>
    <t>大清水溪</t>
  </si>
  <si>
    <t>加蘭溪</t>
  </si>
  <si>
    <t>朴子溪</t>
  </si>
  <si>
    <t>鹽水溪</t>
  </si>
  <si>
    <t>表7之3、河川防洪設施災情表</t>
  </si>
  <si>
    <t>95年</t>
  </si>
  <si>
    <t>社子溪</t>
  </si>
  <si>
    <t>苑裡溪</t>
  </si>
  <si>
    <t>率芒溪</t>
  </si>
  <si>
    <r>
      <t>表11之8、臺北縣河川防洪設施災情表</t>
    </r>
  </si>
  <si>
    <t>表13之8、桃園縣河川防洪設施災情表</t>
  </si>
  <si>
    <t>表16之7、臺中縣河川防洪設施災情表</t>
  </si>
  <si>
    <t>表17之5、彰化縣河川防洪設施災情表</t>
  </si>
  <si>
    <t>表18之7、南投縣河川防洪設施災情表</t>
  </si>
  <si>
    <t>表19之4、雲林縣河川防洪設施災情表</t>
  </si>
  <si>
    <t>表21之8、臺南縣河川防洪設施災情表</t>
  </si>
  <si>
    <t>表23之8、屏東縣河川防洪設施災情表</t>
  </si>
  <si>
    <t>表24之5、臺東縣河川防洪設施災情表</t>
  </si>
  <si>
    <t>表25之5、花蓮縣河川防洪設施災情表</t>
  </si>
  <si>
    <t>表29之4、臺中巿河川防洪設施災情表</t>
  </si>
  <si>
    <t>表32之6、臺北巿河川防洪設施災情表</t>
  </si>
  <si>
    <t>表20之7、嘉義縣河川防洪設施災情表</t>
  </si>
  <si>
    <t>96年</t>
  </si>
  <si>
    <t>蘭陽溪</t>
  </si>
  <si>
    <t>淡水河</t>
  </si>
  <si>
    <t>南崁溪</t>
  </si>
  <si>
    <t>大堀溪</t>
  </si>
  <si>
    <t>附註：「搶修及復建經費」係從事抽水站機電及附屬設備之修復經費。</t>
  </si>
  <si>
    <t>水璉溪</t>
  </si>
  <si>
    <t>林邊溪</t>
  </si>
  <si>
    <t>淡水河</t>
  </si>
  <si>
    <r>
      <t>附註：「搶修及復建經費」係從事其他構造物</t>
    </r>
    <r>
      <rPr>
        <sz val="12"/>
        <rFont val="標楷體"/>
        <family val="4"/>
      </rPr>
      <t>之修復經費。</t>
    </r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</si>
  <si>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</si>
  <si>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西湖溪</t>
  </si>
  <si>
    <t>表22之8、高雄縣河川防洪設施災情表</t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</si>
  <si>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、基隆巿河川防洪設施災情表</t>
    </r>
  </si>
  <si>
    <t>(新臺幣仟元)註</t>
  </si>
  <si>
    <t>97年</t>
  </si>
  <si>
    <t xml:space="preserve">  </t>
  </si>
  <si>
    <t>註</t>
  </si>
  <si>
    <t>表12之7、宜蘭縣河川防洪設施災情表</t>
  </si>
  <si>
    <t>98年</t>
  </si>
  <si>
    <t>附註：「搶修及復建經費」係從事其他構造物之修復經費。</t>
  </si>
  <si>
    <t>知本溪</t>
  </si>
  <si>
    <t>枋山溪</t>
  </si>
  <si>
    <t>東澳溪</t>
  </si>
  <si>
    <t>其他河川小計</t>
  </si>
  <si>
    <t>竹巿河川防洪設施災情表</t>
  </si>
  <si>
    <t>表30之4、嘉義巿河川防洪設施災情表</t>
  </si>
  <si>
    <t>99年</t>
  </si>
  <si>
    <t>99年</t>
  </si>
  <si>
    <t>蘇澳溪</t>
  </si>
  <si>
    <t>羅東溪</t>
  </si>
  <si>
    <t>99年</t>
  </si>
  <si>
    <t>99年</t>
  </si>
  <si>
    <t>99年</t>
  </si>
  <si>
    <t>朝庸溪</t>
  </si>
  <si>
    <t>大武溪</t>
  </si>
  <si>
    <t>大竹溪</t>
  </si>
  <si>
    <t>利嘉溪</t>
  </si>
  <si>
    <t>安朔溪</t>
  </si>
  <si>
    <t>豐濱溪</t>
  </si>
  <si>
    <t>99年</t>
  </si>
  <si>
    <t>表14之7、新竹縣河川防洪設施災情表</t>
  </si>
  <si>
    <t>表15之6、苗栗縣河川防洪設施災情表</t>
  </si>
  <si>
    <t>臺南巿河川防洪設施災情表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</si>
</sst>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0_ "/>
    <numFmt numFmtId="189" formatCode="0.E+00"/>
    <numFmt numFmtId="190" formatCode="[&lt;=99999999]####\-####;\(0#\)\ ####\-####"/>
    <numFmt numFmtId="191" formatCode="[&lt;=9999999]###\-####;\(0#\)\ ###\-####"/>
    <numFmt numFmtId="192" formatCode="0000000\-0"/>
    <numFmt numFmtId="193" formatCode="#,##0_ "/>
    <numFmt numFmtId="194" formatCode="#,##0_);[Red]\(#,##0\)"/>
    <numFmt numFmtId="195" formatCode="0_);[Red]\(0\)"/>
    <numFmt numFmtId="196" formatCode="#,##0.00_);[Red]\(#,##0.00\)"/>
    <numFmt numFmtId="197" formatCode="0.0000%"/>
    <numFmt numFmtId="198" formatCode="0.000_ "/>
    <numFmt numFmtId="199" formatCode="0.00_);[Red]\(0.00\)"/>
    <numFmt numFmtId="200" formatCode="#,##0;[Red]#,##0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20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1.5"/>
      <name val="標楷體"/>
      <family val="4"/>
    </font>
    <font>
      <sz val="11.5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8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81" fontId="9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vertical="center"/>
    </xf>
    <xf numFmtId="181" fontId="8" fillId="0" borderId="5" xfId="0" applyNumberFormat="1" applyFont="1" applyBorder="1" applyAlignment="1">
      <alignment horizontal="centerContinuous" vertical="center"/>
    </xf>
    <xf numFmtId="181" fontId="8" fillId="0" borderId="6" xfId="0" applyNumberFormat="1" applyFont="1" applyBorder="1" applyAlignment="1">
      <alignment horizontal="centerContinuous"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distributed" vertical="distributed"/>
    </xf>
    <xf numFmtId="181" fontId="8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8" fillId="0" borderId="8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81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right"/>
    </xf>
    <xf numFmtId="181" fontId="8" fillId="0" borderId="0" xfId="0" applyNumberFormat="1" applyFont="1" applyAlignment="1">
      <alignment horizontal="distributed" vertical="center"/>
    </xf>
    <xf numFmtId="181" fontId="8" fillId="0" borderId="4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0" fontId="8" fillId="0" borderId="4" xfId="0" applyFont="1" applyBorder="1" applyAlignment="1">
      <alignment horizontal="distributed" vertical="top"/>
    </xf>
    <xf numFmtId="181" fontId="8" fillId="0" borderId="2" xfId="16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" fontId="8" fillId="0" borderId="1" xfId="0" applyNumberFormat="1" applyFont="1" applyBorder="1" applyAlignment="1">
      <alignment horizontal="distributed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/>
    </xf>
    <xf numFmtId="1" fontId="8" fillId="0" borderId="4" xfId="0" applyNumberFormat="1" applyFont="1" applyBorder="1" applyAlignment="1">
      <alignment horizontal="distributed" vertical="center"/>
    </xf>
    <xf numFmtId="181" fontId="8" fillId="0" borderId="2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Continuous" vertical="top"/>
    </xf>
    <xf numFmtId="181" fontId="8" fillId="0" borderId="1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8" fillId="0" borderId="4" xfId="0" applyNumberFormat="1" applyFont="1" applyBorder="1" applyAlignment="1">
      <alignment horizontal="centerContinuous"/>
    </xf>
    <xf numFmtId="181" fontId="8" fillId="0" borderId="10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181" fontId="8" fillId="0" borderId="1" xfId="0" applyNumberFormat="1" applyFont="1" applyBorder="1" applyAlignment="1">
      <alignment/>
    </xf>
    <xf numFmtId="181" fontId="8" fillId="0" borderId="1" xfId="0" applyNumberFormat="1" applyFont="1" applyFill="1" applyBorder="1" applyAlignment="1">
      <alignment horizontal="center"/>
    </xf>
    <xf numFmtId="0" fontId="8" fillId="0" borderId="4" xfId="0" applyFont="1" applyBorder="1" applyAlignment="1" applyProtection="1">
      <alignment horizontal="distributed"/>
      <protection/>
    </xf>
    <xf numFmtId="49" fontId="8" fillId="0" borderId="1" xfId="0" applyNumberFormat="1" applyFont="1" applyFill="1" applyBorder="1" applyAlignment="1">
      <alignment horizontal="distributed"/>
    </xf>
    <xf numFmtId="1" fontId="8" fillId="0" borderId="4" xfId="0" applyNumberFormat="1" applyFont="1" applyBorder="1" applyAlignment="1">
      <alignment horizontal="distributed"/>
    </xf>
    <xf numFmtId="0" fontId="8" fillId="2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" fontId="8" fillId="0" borderId="1" xfId="0" applyNumberFormat="1" applyFont="1" applyBorder="1" applyAlignment="1">
      <alignment horizontal="distributed"/>
    </xf>
    <xf numFmtId="181" fontId="8" fillId="0" borderId="0" xfId="0" applyNumberFormat="1" applyFont="1" applyAlignment="1">
      <alignment/>
    </xf>
    <xf numFmtId="0" fontId="8" fillId="0" borderId="1" xfId="0" applyFont="1" applyBorder="1" applyAlignment="1" applyProtection="1">
      <alignment horizontal="distributed"/>
      <protection/>
    </xf>
    <xf numFmtId="49" fontId="8" fillId="0" borderId="4" xfId="0" applyNumberFormat="1" applyFont="1" applyFill="1" applyBorder="1" applyAlignment="1">
      <alignment horizontal="distributed"/>
    </xf>
    <xf numFmtId="0" fontId="8" fillId="0" borderId="11" xfId="0" applyFont="1" applyBorder="1" applyAlignment="1">
      <alignment horizontal="distributed" vertical="center"/>
    </xf>
    <xf numFmtId="181" fontId="8" fillId="0" borderId="2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centerContinuous"/>
    </xf>
    <xf numFmtId="190" fontId="8" fillId="0" borderId="8" xfId="16" applyNumberFormat="1" applyFont="1" applyBorder="1" applyAlignment="1">
      <alignment horizontal="centerContinuous"/>
    </xf>
    <xf numFmtId="190" fontId="8" fillId="0" borderId="8" xfId="0" applyNumberFormat="1" applyFont="1" applyBorder="1" applyAlignment="1">
      <alignment horizontal="centerContinuous"/>
    </xf>
    <xf numFmtId="190" fontId="8" fillId="0" borderId="9" xfId="0" applyNumberFormat="1" applyFont="1" applyBorder="1" applyAlignment="1">
      <alignment horizontal="centerContinuous"/>
    </xf>
    <xf numFmtId="190" fontId="8" fillId="0" borderId="10" xfId="0" applyNumberFormat="1" applyFont="1" applyBorder="1" applyAlignment="1">
      <alignment horizontal="centerContinuous"/>
    </xf>
    <xf numFmtId="190" fontId="8" fillId="0" borderId="9" xfId="16" applyNumberFormat="1" applyFont="1" applyBorder="1" applyAlignment="1" applyProtection="1">
      <alignment horizontal="centerContinuous" vertical="center"/>
      <protection/>
    </xf>
    <xf numFmtId="190" fontId="8" fillId="0" borderId="9" xfId="16" applyNumberFormat="1" applyFont="1" applyBorder="1" applyAlignment="1">
      <alignment horizontal="centerContinuous"/>
    </xf>
    <xf numFmtId="190" fontId="8" fillId="0" borderId="13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Continuous"/>
    </xf>
    <xf numFmtId="190" fontId="8" fillId="0" borderId="1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Continuous"/>
    </xf>
    <xf numFmtId="3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181" fontId="8" fillId="0" borderId="9" xfId="0" applyNumberFormat="1" applyFont="1" applyBorder="1" applyAlignment="1">
      <alignment horizontal="centerContinuous"/>
    </xf>
    <xf numFmtId="181" fontId="8" fillId="0" borderId="13" xfId="16" applyFont="1" applyBorder="1" applyAlignment="1">
      <alignment horizontal="right"/>
    </xf>
    <xf numFmtId="181" fontId="8" fillId="0" borderId="13" xfId="16" applyFont="1" applyBorder="1" applyAlignment="1">
      <alignment horizontal="centerContinuous"/>
    </xf>
    <xf numFmtId="181" fontId="8" fillId="0" borderId="9" xfId="16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distributed"/>
    </xf>
    <xf numFmtId="181" fontId="8" fillId="0" borderId="13" xfId="16" applyNumberFormat="1" applyFont="1" applyBorder="1" applyAlignment="1">
      <alignment horizontal="right"/>
    </xf>
    <xf numFmtId="0" fontId="8" fillId="0" borderId="13" xfId="0" applyFont="1" applyBorder="1" applyAlignment="1">
      <alignment horizontal="distributed" vertical="top"/>
    </xf>
    <xf numFmtId="181" fontId="8" fillId="0" borderId="9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/>
      <protection/>
    </xf>
    <xf numFmtId="194" fontId="8" fillId="0" borderId="9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centerContinuous"/>
    </xf>
    <xf numFmtId="194" fontId="8" fillId="0" borderId="8" xfId="0" applyNumberFormat="1" applyFont="1" applyBorder="1" applyAlignment="1">
      <alignment horizontal="centerContinuous"/>
    </xf>
    <xf numFmtId="194" fontId="8" fillId="0" borderId="0" xfId="16" applyNumberFormat="1" applyFont="1" applyBorder="1" applyAlignment="1">
      <alignment horizontal="centerContinuous"/>
    </xf>
    <xf numFmtId="194" fontId="8" fillId="0" borderId="2" xfId="0" applyNumberFormat="1" applyFont="1" applyBorder="1" applyAlignment="1">
      <alignment horizontal="centerContinuous"/>
    </xf>
    <xf numFmtId="194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8" fillId="0" borderId="9" xfId="0" applyFont="1" applyBorder="1" applyAlignment="1" applyProtection="1">
      <alignment horizontal="distributed" vertical="center"/>
      <protection/>
    </xf>
    <xf numFmtId="194" fontId="8" fillId="0" borderId="1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horizontal="distributed" vertical="center"/>
    </xf>
    <xf numFmtId="194" fontId="8" fillId="0" borderId="1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right"/>
    </xf>
    <xf numFmtId="194" fontId="8" fillId="0" borderId="0" xfId="16" applyNumberFormat="1" applyFont="1" applyBorder="1" applyAlignment="1">
      <alignment horizontal="right"/>
    </xf>
    <xf numFmtId="194" fontId="8" fillId="0" borderId="4" xfId="0" applyNumberFormat="1" applyFont="1" applyBorder="1" applyAlignment="1">
      <alignment horizontal="centerContinuous"/>
    </xf>
    <xf numFmtId="194" fontId="0" fillId="0" borderId="8" xfId="0" applyNumberFormat="1" applyBorder="1" applyAlignment="1">
      <alignment horizontal="centerContinuous"/>
    </xf>
    <xf numFmtId="181" fontId="8" fillId="0" borderId="1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right"/>
    </xf>
    <xf numFmtId="194" fontId="8" fillId="0" borderId="1" xfId="16" applyNumberFormat="1" applyFont="1" applyBorder="1" applyAlignment="1">
      <alignment horizontal="right"/>
    </xf>
    <xf numFmtId="194" fontId="8" fillId="0" borderId="8" xfId="0" applyNumberFormat="1" applyFont="1" applyBorder="1" applyAlignment="1">
      <alignment horizontal="right"/>
    </xf>
    <xf numFmtId="194" fontId="8" fillId="0" borderId="1" xfId="0" applyNumberFormat="1" applyFont="1" applyBorder="1" applyAlignment="1">
      <alignment horizontal="right"/>
    </xf>
    <xf numFmtId="194" fontId="0" fillId="0" borderId="4" xfId="0" applyNumberFormat="1" applyBorder="1" applyAlignment="1">
      <alignment horizontal="centerContinuous"/>
    </xf>
    <xf numFmtId="181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right"/>
    </xf>
    <xf numFmtId="194" fontId="0" fillId="0" borderId="10" xfId="0" applyNumberFormat="1" applyBorder="1" applyAlignment="1">
      <alignment horizontal="centerContinuous"/>
    </xf>
    <xf numFmtId="190" fontId="8" fillId="0" borderId="4" xfId="0" applyNumberFormat="1" applyFont="1" applyBorder="1" applyAlignment="1">
      <alignment horizontal="centerContinuous"/>
    </xf>
    <xf numFmtId="1" fontId="8" fillId="0" borderId="9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/>
      <protection/>
    </xf>
    <xf numFmtId="194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center"/>
    </xf>
    <xf numFmtId="194" fontId="8" fillId="0" borderId="1" xfId="0" applyNumberFormat="1" applyFont="1" applyBorder="1" applyAlignment="1">
      <alignment/>
    </xf>
    <xf numFmtId="194" fontId="8" fillId="0" borderId="1" xfId="0" applyNumberFormat="1" applyFont="1" applyBorder="1" applyAlignment="1">
      <alignment horizontal="center"/>
    </xf>
    <xf numFmtId="190" fontId="8" fillId="0" borderId="1" xfId="16" applyNumberFormat="1" applyFont="1" applyBorder="1" applyAlignment="1">
      <alignment horizontal="centerContinuous"/>
    </xf>
    <xf numFmtId="190" fontId="8" fillId="0" borderId="8" xfId="16" applyNumberFormat="1" applyFont="1" applyBorder="1" applyAlignment="1" applyProtection="1">
      <alignment horizontal="centerContinuous" vertical="center"/>
      <protection/>
    </xf>
    <xf numFmtId="190" fontId="8" fillId="0" borderId="1" xfId="16" applyNumberFormat="1" applyFont="1" applyBorder="1" applyAlignment="1" applyProtection="1">
      <alignment horizontal="centerContinuous" vertical="center"/>
      <protection/>
    </xf>
    <xf numFmtId="193" fontId="8" fillId="0" borderId="0" xfId="0" applyNumberFormat="1" applyFont="1" applyBorder="1" applyAlignment="1">
      <alignment horizontal="centerContinuous"/>
    </xf>
    <xf numFmtId="193" fontId="8" fillId="0" borderId="1" xfId="0" applyNumberFormat="1" applyFont="1" applyBorder="1" applyAlignment="1">
      <alignment horizontal="centerContinuous"/>
    </xf>
    <xf numFmtId="193" fontId="8" fillId="0" borderId="1" xfId="16" applyNumberFormat="1" applyFont="1" applyBorder="1" applyAlignment="1">
      <alignment horizontal="centerContinuous"/>
    </xf>
    <xf numFmtId="181" fontId="8" fillId="0" borderId="0" xfId="16" applyFont="1" applyBorder="1" applyAlignment="1">
      <alignment horizontal="right"/>
    </xf>
    <xf numFmtId="181" fontId="8" fillId="0" borderId="0" xfId="16" applyFont="1" applyBorder="1" applyAlignment="1">
      <alignment horizontal="centerContinuous"/>
    </xf>
    <xf numFmtId="0" fontId="8" fillId="0" borderId="0" xfId="0" applyFont="1" applyFill="1" applyBorder="1" applyAlignment="1">
      <alignment/>
    </xf>
    <xf numFmtId="194" fontId="8" fillId="0" borderId="10" xfId="16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distributed"/>
      <protection/>
    </xf>
    <xf numFmtId="0" fontId="8" fillId="0" borderId="1" xfId="0" applyFont="1" applyFill="1" applyBorder="1" applyAlignment="1">
      <alignment horizontal="distributed"/>
    </xf>
    <xf numFmtId="0" fontId="8" fillId="0" borderId="9" xfId="0" applyFont="1" applyFill="1" applyBorder="1" applyAlignment="1">
      <alignment horizontal="distributed"/>
    </xf>
    <xf numFmtId="194" fontId="8" fillId="0" borderId="8" xfId="16" applyNumberFormat="1" applyFont="1" applyBorder="1" applyAlignment="1" applyProtection="1">
      <alignment horizontal="centerContinuous"/>
      <protection/>
    </xf>
    <xf numFmtId="194" fontId="8" fillId="0" borderId="1" xfId="16" applyNumberFormat="1" applyFont="1" applyBorder="1" applyAlignment="1" applyProtection="1">
      <alignment horizontal="centerContinuous"/>
      <protection/>
    </xf>
    <xf numFmtId="190" fontId="8" fillId="0" borderId="9" xfId="16" applyNumberFormat="1" applyFont="1" applyBorder="1" applyAlignment="1" applyProtection="1">
      <alignment horizontal="centerContinuous"/>
      <protection/>
    </xf>
    <xf numFmtId="181" fontId="8" fillId="0" borderId="8" xfId="16" applyNumberFormat="1" applyFont="1" applyBorder="1" applyAlignment="1">
      <alignment horizontal="left"/>
    </xf>
    <xf numFmtId="181" fontId="8" fillId="0" borderId="8" xfId="16" applyNumberFormat="1" applyFont="1" applyBorder="1" applyAlignment="1" applyProtection="1">
      <alignment/>
      <protection/>
    </xf>
    <xf numFmtId="194" fontId="8" fillId="0" borderId="10" xfId="16" applyNumberFormat="1" applyFont="1" applyBorder="1" applyAlignment="1" applyProtection="1">
      <alignment horizontal="centerContinuous"/>
      <protection/>
    </xf>
    <xf numFmtId="194" fontId="8" fillId="0" borderId="4" xfId="16" applyNumberFormat="1" applyFont="1" applyBorder="1" applyAlignment="1" applyProtection="1">
      <alignment horizontal="centerContinuous"/>
      <protection/>
    </xf>
    <xf numFmtId="181" fontId="8" fillId="0" borderId="10" xfId="16" applyNumberFormat="1" applyFont="1" applyBorder="1" applyAlignment="1" applyProtection="1">
      <alignment/>
      <protection/>
    </xf>
    <xf numFmtId="194" fontId="8" fillId="0" borderId="8" xfId="0" applyNumberFormat="1" applyFont="1" applyBorder="1" applyAlignment="1">
      <alignment/>
    </xf>
    <xf numFmtId="194" fontId="0" fillId="0" borderId="0" xfId="0" applyNumberFormat="1" applyBorder="1" applyAlignment="1">
      <alignment horizontal="centerContinuous"/>
    </xf>
    <xf numFmtId="181" fontId="8" fillId="0" borderId="8" xfId="0" applyNumberFormat="1" applyFont="1" applyBorder="1" applyAlignment="1">
      <alignment vertical="center"/>
    </xf>
    <xf numFmtId="194" fontId="8" fillId="0" borderId="2" xfId="16" applyNumberFormat="1" applyFont="1" applyBorder="1" applyAlignment="1">
      <alignment horizontal="centerContinuous"/>
    </xf>
    <xf numFmtId="0" fontId="8" fillId="0" borderId="0" xfId="0" applyFont="1" applyAlignment="1">
      <alignment horizontal="distributed"/>
    </xf>
    <xf numFmtId="181" fontId="15" fillId="0" borderId="9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195" fontId="15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81" fontId="8" fillId="0" borderId="9" xfId="16" applyNumberFormat="1" applyFont="1" applyBorder="1" applyAlignment="1" applyProtection="1">
      <alignment horizontal="right"/>
      <protection locked="0"/>
    </xf>
    <xf numFmtId="194" fontId="8" fillId="0" borderId="8" xfId="0" applyNumberFormat="1" applyFont="1" applyBorder="1" applyAlignment="1" applyProtection="1">
      <alignment horizontal="centerContinuous"/>
      <protection locked="0"/>
    </xf>
    <xf numFmtId="194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Alignment="1" applyProtection="1">
      <alignment/>
      <protection locked="0"/>
    </xf>
    <xf numFmtId="181" fontId="8" fillId="0" borderId="1" xfId="0" applyNumberFormat="1" applyFont="1" applyBorder="1" applyAlignment="1" applyProtection="1">
      <alignment horizontal="center"/>
      <protection locked="0"/>
    </xf>
    <xf numFmtId="181" fontId="8" fillId="0" borderId="8" xfId="0" applyNumberFormat="1" applyFont="1" applyBorder="1" applyAlignment="1" applyProtection="1">
      <alignment horizontal="center"/>
      <protection locked="0"/>
    </xf>
    <xf numFmtId="181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Border="1" applyAlignment="1" applyProtection="1">
      <alignment horizontal="centerContinuous"/>
      <protection locked="0"/>
    </xf>
    <xf numFmtId="194" fontId="8" fillId="0" borderId="0" xfId="0" applyNumberFormat="1" applyFont="1" applyBorder="1" applyAlignment="1" applyProtection="1">
      <alignment horizontal="centerContinuous"/>
      <protection locked="0"/>
    </xf>
    <xf numFmtId="190" fontId="8" fillId="0" borderId="9" xfId="0" applyNumberFormat="1" applyFont="1" applyBorder="1" applyAlignment="1" applyProtection="1">
      <alignment horizontal="centerContinuous"/>
      <protection locked="0"/>
    </xf>
    <xf numFmtId="181" fontId="8" fillId="0" borderId="8" xfId="0" applyNumberFormat="1" applyFont="1" applyBorder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distributed"/>
      <protection locked="0"/>
    </xf>
    <xf numFmtId="0" fontId="8" fillId="0" borderId="1" xfId="0" applyNumberFormat="1" applyFont="1" applyBorder="1" applyAlignment="1" applyProtection="1">
      <alignment horizontal="distributed"/>
      <protection locked="0"/>
    </xf>
    <xf numFmtId="0" fontId="8" fillId="0" borderId="4" xfId="0" applyNumberFormat="1" applyFont="1" applyBorder="1" applyAlignment="1" applyProtection="1">
      <alignment horizontal="distributed"/>
      <protection locked="0"/>
    </xf>
    <xf numFmtId="181" fontId="8" fillId="0" borderId="13" xfId="16" applyNumberFormat="1" applyFont="1" applyBorder="1" applyAlignment="1" applyProtection="1">
      <alignment horizontal="right"/>
      <protection locked="0"/>
    </xf>
    <xf numFmtId="181" fontId="8" fillId="0" borderId="10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distributed"/>
      <protection locked="0"/>
    </xf>
    <xf numFmtId="181" fontId="8" fillId="0" borderId="8" xfId="16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>
      <alignment horizontal="center"/>
    </xf>
    <xf numFmtId="181" fontId="8" fillId="0" borderId="4" xfId="16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181" fontId="8" fillId="0" borderId="1" xfId="16" applyNumberFormat="1" applyFont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distributed"/>
    </xf>
    <xf numFmtId="181" fontId="15" fillId="0" borderId="0" xfId="16" applyNumberFormat="1" applyFont="1" applyBorder="1" applyAlignment="1">
      <alignment horizontal="right"/>
    </xf>
    <xf numFmtId="195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81" fontId="8" fillId="0" borderId="0" xfId="16" applyNumberFormat="1" applyFont="1" applyBorder="1" applyAlignment="1" applyProtection="1">
      <alignment/>
      <protection/>
    </xf>
    <xf numFmtId="181" fontId="8" fillId="0" borderId="0" xfId="16" applyNumberFormat="1" applyFont="1" applyBorder="1" applyAlignment="1">
      <alignment horizontal="left"/>
    </xf>
    <xf numFmtId="0" fontId="15" fillId="0" borderId="1" xfId="0" applyFont="1" applyBorder="1" applyAlignment="1">
      <alignment horizontal="distributed"/>
    </xf>
    <xf numFmtId="181" fontId="15" fillId="0" borderId="9" xfId="16" applyNumberFormat="1" applyFont="1" applyBorder="1" applyAlignment="1">
      <alignment horizontal="right"/>
    </xf>
    <xf numFmtId="181" fontId="15" fillId="0" borderId="8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8" xfId="16" applyNumberFormat="1" applyFont="1" applyBorder="1" applyAlignment="1">
      <alignment horizontal="right"/>
    </xf>
    <xf numFmtId="181" fontId="15" fillId="0" borderId="0" xfId="0" applyNumberFormat="1" applyFont="1" applyAlignment="1">
      <alignment/>
    </xf>
    <xf numFmtId="194" fontId="15" fillId="0" borderId="8" xfId="0" applyNumberFormat="1" applyFont="1" applyBorder="1" applyAlignment="1">
      <alignment horizontal="centerContinuous"/>
    </xf>
    <xf numFmtId="194" fontId="15" fillId="0" borderId="0" xfId="0" applyNumberFormat="1" applyFont="1" applyBorder="1" applyAlignment="1">
      <alignment horizontal="centerContinuous"/>
    </xf>
    <xf numFmtId="181" fontId="15" fillId="0" borderId="1" xfId="0" applyNumberFormat="1" applyFont="1" applyBorder="1" applyAlignment="1">
      <alignment horizontal="centerContinuous"/>
    </xf>
    <xf numFmtId="181" fontId="15" fillId="0" borderId="9" xfId="0" applyNumberFormat="1" applyFont="1" applyBorder="1" applyAlignment="1">
      <alignment horizontal="centerContinuous"/>
    </xf>
    <xf numFmtId="194" fontId="15" fillId="0" borderId="1" xfId="0" applyNumberFormat="1" applyFont="1" applyBorder="1" applyAlignment="1">
      <alignment horizontal="centerContinuous"/>
    </xf>
    <xf numFmtId="190" fontId="15" fillId="0" borderId="9" xfId="0" applyNumberFormat="1" applyFont="1" applyBorder="1" applyAlignment="1">
      <alignment horizontal="centerContinuous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81" fontId="15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/>
    </xf>
    <xf numFmtId="0" fontId="15" fillId="0" borderId="9" xfId="0" applyFont="1" applyBorder="1" applyAlignment="1">
      <alignment horizontal="distributed"/>
    </xf>
    <xf numFmtId="0" fontId="15" fillId="0" borderId="1" xfId="0" applyFont="1" applyBorder="1" applyAlignment="1" applyProtection="1">
      <alignment horizontal="distributed"/>
      <protection/>
    </xf>
    <xf numFmtId="0" fontId="15" fillId="0" borderId="9" xfId="0" applyFont="1" applyBorder="1" applyAlignment="1" applyProtection="1">
      <alignment horizontal="distributed"/>
      <protection/>
    </xf>
    <xf numFmtId="0" fontId="15" fillId="0" borderId="1" xfId="0" applyFont="1" applyFill="1" applyBorder="1" applyAlignment="1">
      <alignment horizontal="distributed"/>
    </xf>
    <xf numFmtId="0" fontId="15" fillId="0" borderId="4" xfId="0" applyFont="1" applyBorder="1" applyAlignment="1">
      <alignment horizontal="distributed"/>
    </xf>
    <xf numFmtId="181" fontId="15" fillId="0" borderId="13" xfId="16" applyNumberFormat="1" applyFont="1" applyBorder="1" applyAlignment="1">
      <alignment horizontal="right"/>
    </xf>
    <xf numFmtId="194" fontId="15" fillId="0" borderId="10" xfId="0" applyNumberFormat="1" applyFont="1" applyBorder="1" applyAlignment="1">
      <alignment horizontal="centerContinuous"/>
    </xf>
    <xf numFmtId="194" fontId="15" fillId="0" borderId="4" xfId="0" applyNumberFormat="1" applyFont="1" applyBorder="1" applyAlignment="1">
      <alignment horizontal="centerContinuous"/>
    </xf>
    <xf numFmtId="181" fontId="15" fillId="0" borderId="10" xfId="0" applyNumberFormat="1" applyFont="1" applyBorder="1" applyAlignment="1">
      <alignment/>
    </xf>
    <xf numFmtId="181" fontId="8" fillId="0" borderId="13" xfId="0" applyNumberFormat="1" applyFont="1" applyBorder="1" applyAlignment="1" applyProtection="1">
      <alignment horizontal="center" vertical="center"/>
      <protection locked="0"/>
    </xf>
    <xf numFmtId="181" fontId="8" fillId="0" borderId="13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distributed"/>
    </xf>
    <xf numFmtId="190" fontId="8" fillId="0" borderId="0" xfId="16" applyNumberFormat="1" applyFont="1" applyBorder="1" applyAlignment="1">
      <alignment horizontal="centerContinuous"/>
    </xf>
    <xf numFmtId="181" fontId="0" fillId="0" borderId="1" xfId="0" applyNumberFormat="1" applyBorder="1" applyAlignment="1">
      <alignment horizontal="center"/>
    </xf>
    <xf numFmtId="181" fontId="15" fillId="0" borderId="1" xfId="16" applyNumberFormat="1" applyFont="1" applyBorder="1" applyAlignment="1">
      <alignment horizontal="right"/>
    </xf>
    <xf numFmtId="193" fontId="8" fillId="0" borderId="8" xfId="0" applyNumberFormat="1" applyFont="1" applyBorder="1" applyAlignment="1">
      <alignment horizontal="centerContinuous"/>
    </xf>
    <xf numFmtId="194" fontId="8" fillId="0" borderId="8" xfId="0" applyNumberFormat="1" applyFont="1" applyBorder="1" applyAlignment="1" applyProtection="1">
      <alignment horizontal="centerContinuous" vertical="center"/>
      <protection locked="0"/>
    </xf>
    <xf numFmtId="194" fontId="8" fillId="0" borderId="1" xfId="0" applyNumberFormat="1" applyFont="1" applyBorder="1" applyAlignment="1" applyProtection="1">
      <alignment horizontal="centerContinuous" vertical="center"/>
      <protection locked="0"/>
    </xf>
    <xf numFmtId="43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Continuous"/>
    </xf>
    <xf numFmtId="193" fontId="0" fillId="0" borderId="0" xfId="0" applyNumberFormat="1" applyBorder="1" applyAlignment="1">
      <alignment horizontal="centerContinuous"/>
    </xf>
    <xf numFmtId="0" fontId="8" fillId="0" borderId="4" xfId="0" applyFont="1" applyFill="1" applyBorder="1" applyAlignment="1" applyProtection="1">
      <alignment horizontal="distributed"/>
      <protection/>
    </xf>
    <xf numFmtId="194" fontId="8" fillId="0" borderId="9" xfId="0" applyNumberFormat="1" applyFont="1" applyBorder="1" applyAlignment="1">
      <alignment horizontal="centerContinuous"/>
    </xf>
    <xf numFmtId="0" fontId="8" fillId="0" borderId="4" xfId="0" applyNumberFormat="1" applyFont="1" applyBorder="1" applyAlignment="1">
      <alignment horizontal="distributed" vertical="center"/>
    </xf>
    <xf numFmtId="194" fontId="8" fillId="0" borderId="13" xfId="0" applyNumberFormat="1" applyFont="1" applyBorder="1" applyAlignment="1">
      <alignment horizontal="centerContinuous"/>
    </xf>
    <xf numFmtId="190" fontId="8" fillId="0" borderId="2" xfId="0" applyNumberFormat="1" applyFont="1" applyBorder="1" applyAlignment="1">
      <alignment horizontal="centerContinuous"/>
    </xf>
    <xf numFmtId="181" fontId="8" fillId="0" borderId="2" xfId="0" applyNumberFormat="1" applyFont="1" applyBorder="1" applyAlignment="1">
      <alignment horizontal="right"/>
    </xf>
    <xf numFmtId="190" fontId="8" fillId="0" borderId="0" xfId="16" applyNumberFormat="1" applyFont="1" applyBorder="1" applyAlignment="1" applyProtection="1">
      <alignment horizontal="centerContinuous" vertical="center"/>
      <protection/>
    </xf>
    <xf numFmtId="181" fontId="8" fillId="0" borderId="0" xfId="16" applyNumberFormat="1" applyFont="1" applyBorder="1" applyAlignment="1">
      <alignment horizontal="left" vertical="center"/>
    </xf>
    <xf numFmtId="181" fontId="8" fillId="0" borderId="11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193" fontId="8" fillId="0" borderId="13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Continuous"/>
    </xf>
    <xf numFmtId="0" fontId="8" fillId="0" borderId="2" xfId="0" applyFont="1" applyBorder="1" applyAlignment="1">
      <alignment horizontal="distributed"/>
    </xf>
    <xf numFmtId="193" fontId="8" fillId="0" borderId="10" xfId="0" applyNumberFormat="1" applyFont="1" applyBorder="1" applyAlignment="1">
      <alignment horizontal="centerContinuous"/>
    </xf>
    <xf numFmtId="193" fontId="8" fillId="0" borderId="4" xfId="0" applyNumberFormat="1" applyFont="1" applyBorder="1" applyAlignment="1">
      <alignment horizontal="centerContinuous"/>
    </xf>
    <xf numFmtId="0" fontId="0" fillId="0" borderId="1" xfId="0" applyBorder="1" applyAlignment="1" applyProtection="1">
      <alignment horizontal="distributed"/>
      <protection locked="0"/>
    </xf>
    <xf numFmtId="181" fontId="8" fillId="0" borderId="8" xfId="0" applyNumberFormat="1" applyFont="1" applyBorder="1" applyAlignment="1" applyProtection="1">
      <alignment horizontal="right"/>
      <protection locked="0"/>
    </xf>
    <xf numFmtId="193" fontId="8" fillId="0" borderId="2" xfId="0" applyNumberFormat="1" applyFont="1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00" fontId="8" fillId="0" borderId="9" xfId="0" applyNumberFormat="1" applyFont="1" applyBorder="1" applyAlignment="1">
      <alignment/>
    </xf>
    <xf numFmtId="200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94" fontId="8" fillId="0" borderId="8" xfId="16" applyNumberFormat="1" applyFont="1" applyBorder="1" applyAlignment="1">
      <alignment horizontal="right"/>
    </xf>
    <xf numFmtId="195" fontId="8" fillId="0" borderId="8" xfId="0" applyNumberFormat="1" applyFon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8505825" y="4857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8505825" y="640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8505825" y="640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8505825" y="640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8505825" y="640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8505825" y="640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276225</xdr:colOff>
      <xdr:row>55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200" y="66675"/>
          <a:ext cx="200025" cy="633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85725</xdr:colOff>
      <xdr:row>55</xdr:row>
      <xdr:rowOff>0</xdr:rowOff>
    </xdr:from>
    <xdr:to>
      <xdr:col>0</xdr:col>
      <xdr:colOff>304800</xdr:colOff>
      <xdr:row>55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5725" y="64008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71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620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95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" name="文字 1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114300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3145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79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76200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60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180975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2383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71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620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95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7334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048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953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048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143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048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381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762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171450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047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572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477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572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667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572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905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286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381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286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381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477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381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715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09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文字 2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文字 3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文字 5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3" name="文字 7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4" name="文字 8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3" name="文字 2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4" name="文字 3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7" name="文字 6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8" name="文字 7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9" name="文字 8"/>
        <xdr:cNvSpPr txBox="1">
          <a:spLocks noChangeArrowheads="1"/>
        </xdr:cNvSpPr>
      </xdr:nvSpPr>
      <xdr:spPr>
        <a:xfrm>
          <a:off x="7239000" y="3028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0" name="文字 1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1" name="文字 2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2" name="文字 3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5" name="文字 6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190500</xdr:rowOff>
    </xdr:to>
    <xdr:sp>
      <xdr:nvSpPr>
        <xdr:cNvPr id="46" name="文字 7"/>
        <xdr:cNvSpPr txBox="1">
          <a:spLocks noChangeArrowheads="1"/>
        </xdr:cNvSpPr>
      </xdr:nvSpPr>
      <xdr:spPr>
        <a:xfrm>
          <a:off x="7239000" y="20574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文字 8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文字 1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文字 2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0" name="文字 3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3" name="文字 6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190500</xdr:rowOff>
    </xdr:to>
    <xdr:sp>
      <xdr:nvSpPr>
        <xdr:cNvPr id="54" name="文字 7"/>
        <xdr:cNvSpPr txBox="1">
          <a:spLocks noChangeArrowheads="1"/>
        </xdr:cNvSpPr>
      </xdr:nvSpPr>
      <xdr:spPr>
        <a:xfrm>
          <a:off x="7239000" y="20574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文字 8"/>
        <xdr:cNvSpPr txBox="1">
          <a:spLocks noChangeArrowheads="1"/>
        </xdr:cNvSpPr>
      </xdr:nvSpPr>
      <xdr:spPr>
        <a:xfrm>
          <a:off x="723900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001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2001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2001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12001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12001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12001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12001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12001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7239000" y="8667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7239000" y="8477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7239000" y="8667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239000" y="8858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7239000" y="8667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7239000" y="7334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9" name="文字 2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0" name="文字 3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3" name="文字 6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4" name="文字 7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5" name="文字 8"/>
        <xdr:cNvSpPr txBox="1">
          <a:spLocks noChangeArrowheads="1"/>
        </xdr:cNvSpPr>
      </xdr:nvSpPr>
      <xdr:spPr>
        <a:xfrm>
          <a:off x="72390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114300</xdr:rowOff>
    </xdr:from>
    <xdr:to>
      <xdr:col>8</xdr:col>
      <xdr:colOff>0</xdr:colOff>
      <xdr:row>34</xdr:row>
      <xdr:rowOff>133350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3905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104775</xdr:rowOff>
    </xdr:from>
    <xdr:to>
      <xdr:col>8</xdr:col>
      <xdr:colOff>0</xdr:colOff>
      <xdr:row>34</xdr:row>
      <xdr:rowOff>123825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3895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114300</xdr:rowOff>
    </xdr:from>
    <xdr:to>
      <xdr:col>8</xdr:col>
      <xdr:colOff>0</xdr:colOff>
      <xdr:row>34</xdr:row>
      <xdr:rowOff>133350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3905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123825</xdr:rowOff>
    </xdr:from>
    <xdr:to>
      <xdr:col>8</xdr:col>
      <xdr:colOff>0</xdr:colOff>
      <xdr:row>34</xdr:row>
      <xdr:rowOff>152400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39147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114300</xdr:rowOff>
    </xdr:from>
    <xdr:to>
      <xdr:col>8</xdr:col>
      <xdr:colOff>0</xdr:colOff>
      <xdr:row>34</xdr:row>
      <xdr:rowOff>152400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39052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247650</xdr:rowOff>
    </xdr:from>
    <xdr:to>
      <xdr:col>8</xdr:col>
      <xdr:colOff>0</xdr:colOff>
      <xdr:row>32</xdr:row>
      <xdr:rowOff>371475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36671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429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620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524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858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7239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14287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22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14287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36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3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4857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476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4857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4953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4857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371475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9620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9429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9620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9620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9620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180975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82867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2609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381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286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381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477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381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2266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57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57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667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572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905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3" name="文字 1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8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9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workbookViewId="0" topLeftCell="A21">
      <selection activeCell="I49" sqref="I49"/>
    </sheetView>
  </sheetViews>
  <sheetFormatPr defaultColWidth="9.00390625" defaultRowHeight="15.75"/>
  <cols>
    <col min="1" max="1" width="14.125" style="12" customWidth="1"/>
    <col min="2" max="2" width="13.625" style="14" customWidth="1"/>
    <col min="3" max="3" width="20.625" style="12" customWidth="1"/>
    <col min="4" max="4" width="10.625" style="12" customWidth="1"/>
    <col min="5" max="5" width="4.125" style="12" hidden="1" customWidth="1"/>
    <col min="6" max="6" width="20.625" style="12" customWidth="1"/>
    <col min="7" max="7" width="10.625" style="12" customWidth="1"/>
    <col min="8" max="8" width="13.625" style="12" hidden="1" customWidth="1"/>
    <col min="9" max="9" width="21.375" style="12" customWidth="1"/>
    <col min="10" max="10" width="2.25390625" style="217" customWidth="1"/>
    <col min="11" max="11" width="3.875" style="12" customWidth="1"/>
    <col min="12" max="12" width="9.75390625" style="12" customWidth="1"/>
    <col min="13" max="16384" width="9.00390625" style="12" customWidth="1"/>
  </cols>
  <sheetData>
    <row r="1" spans="2:10" s="6" customFormat="1" ht="30" customHeight="1">
      <c r="B1" s="3" t="s">
        <v>128</v>
      </c>
      <c r="C1" s="4"/>
      <c r="D1" s="4"/>
      <c r="E1" s="4"/>
      <c r="F1" s="4"/>
      <c r="G1" s="4"/>
      <c r="H1" s="4"/>
      <c r="I1" s="5"/>
      <c r="J1" s="215"/>
    </row>
    <row r="2" spans="2:10" s="8" customFormat="1" ht="17.25" customHeight="1">
      <c r="B2" s="7" t="s">
        <v>0</v>
      </c>
      <c r="C2" s="76" t="s">
        <v>93</v>
      </c>
      <c r="D2" s="102"/>
      <c r="E2" s="212"/>
      <c r="F2" s="76" t="s">
        <v>94</v>
      </c>
      <c r="G2" s="102"/>
      <c r="H2" s="76"/>
      <c r="I2" s="103" t="s">
        <v>90</v>
      </c>
      <c r="J2" s="220"/>
    </row>
    <row r="3" spans="2:10" s="8" customFormat="1" ht="16.5" customHeight="1">
      <c r="B3" s="9" t="s">
        <v>1</v>
      </c>
      <c r="C3" s="100" t="s">
        <v>92</v>
      </c>
      <c r="D3" s="101" t="s">
        <v>95</v>
      </c>
      <c r="E3" s="213"/>
      <c r="F3" s="100" t="s">
        <v>92</v>
      </c>
      <c r="G3" s="104" t="s">
        <v>95</v>
      </c>
      <c r="H3" s="77" t="s">
        <v>2</v>
      </c>
      <c r="I3" s="78" t="s">
        <v>4</v>
      </c>
      <c r="J3" s="221"/>
    </row>
    <row r="4" spans="2:10" s="8" customFormat="1" ht="13.5" customHeight="1" hidden="1">
      <c r="B4" s="10" t="s">
        <v>5</v>
      </c>
      <c r="C4" s="79" t="e">
        <f>SUM(#REF!)</f>
        <v>#REF!</v>
      </c>
      <c r="D4" s="79"/>
      <c r="E4" s="79"/>
      <c r="F4" s="79">
        <f aca="true" t="shared" si="0" ref="F4:F13">SUM(H4:H4)</f>
        <v>12304</v>
      </c>
      <c r="G4" s="79"/>
      <c r="H4" s="79">
        <f>SUM('臺北'!F4,'宜蘭'!F4,'桃園'!F4,'新竹'!F4,'苗栗'!F4,'臺中'!F4,'彰化'!F4,'南投'!F4,'雲林'!F4,'嘉義'!F4,'臺南'!F4,'高雄'!F4,'屏東'!F4,'臺東'!F4,'花蓮'!F4,'澎湖'!F4,'基市'!F4,'竹市'!F4,'中市'!F4,'嘉市'!F4,'南市'!F4)</f>
        <v>12304</v>
      </c>
      <c r="I4" s="79">
        <f>SUM('臺北'!H4,'宜蘭'!H4,'桃園'!H4,'新竹'!H4,'苗栗'!H4,'臺中'!H4,'彰化'!H4,'南投'!H4,'雲林'!H4,'嘉義'!H4,'臺南'!H4,'高雄'!H4,'屏東'!H4,'臺東'!H4,'花蓮'!H4,'澎湖'!H4,'基市'!H4,'竹市'!H4,'中市'!H4,'嘉市'!H4,'南市'!H4)</f>
        <v>1250317</v>
      </c>
      <c r="J4" s="216"/>
    </row>
    <row r="5" spans="2:9" ht="13.5" customHeight="1" hidden="1">
      <c r="B5" s="11" t="s">
        <v>6</v>
      </c>
      <c r="C5" s="79" t="e">
        <f>SUM(#REF!)</f>
        <v>#REF!</v>
      </c>
      <c r="D5" s="79"/>
      <c r="E5" s="79"/>
      <c r="F5" s="79">
        <f t="shared" si="0"/>
        <v>17288</v>
      </c>
      <c r="G5" s="79"/>
      <c r="H5" s="79">
        <f>SUM('臺北'!F5,'宜蘭'!F5,'桃園'!F5,'新竹'!F5,'苗栗'!F5,'臺中'!F5,'彰化'!F5,'南投'!F5,'雲林'!F5,'嘉義'!F5,'臺南'!F5,'高雄'!F5,'屏東'!F5,'臺東'!F5,'花蓮'!F5,'澎湖'!F5,'基市'!F5,'竹市'!F5,'中市'!F5,'嘉市'!F5,'南市'!F5)</f>
        <v>17288</v>
      </c>
      <c r="I5" s="79">
        <f>SUM('臺北'!H5,'宜蘭'!H5,'桃園'!H5,'新竹'!H5,'苗栗'!H5,'臺中'!H5,'彰化'!H5,'南投'!H5,'雲林'!H5,'嘉義'!H5,'臺南'!H5,'高雄'!H5,'屏東'!H5,'臺東'!H5,'花蓮'!H5,'澎湖'!H5,'基市'!H5,'竹市'!H5,'中市'!H5,'嘉市'!H5,'南市'!H5)</f>
        <v>506021</v>
      </c>
    </row>
    <row r="6" spans="2:9" ht="13.5" customHeight="1" hidden="1">
      <c r="B6" s="11" t="s">
        <v>7</v>
      </c>
      <c r="C6" s="79" t="e">
        <f>SUM(#REF!)</f>
        <v>#REF!</v>
      </c>
      <c r="D6" s="79"/>
      <c r="E6" s="79"/>
      <c r="F6" s="79">
        <f t="shared" si="0"/>
        <v>13647</v>
      </c>
      <c r="G6" s="79"/>
      <c r="H6" s="79">
        <f>SUM('臺北'!F6,'宜蘭'!F6,'桃園'!F6,'新竹'!F6,'苗栗'!F6,'臺中'!F6,'彰化'!F6,'南投'!F6,'雲林'!F6,'嘉義'!F6,'臺南'!F6,'高雄'!F6,'屏東'!F6,'臺東'!F6,'花蓮'!F6,'澎湖'!F6,'基市'!F6,'竹市'!F6,'中市'!F6,'嘉市'!F6,'南市'!F6)</f>
        <v>13647</v>
      </c>
      <c r="I6" s="79">
        <f>SUM('臺北'!H6,'宜蘭'!H6,'桃園'!H6,'新竹'!H6,'苗栗'!H6,'臺中'!H6,'彰化'!H6,'南投'!H6,'雲林'!H6,'嘉義'!H6,'臺南'!H6,'高雄'!H6,'屏東'!H6,'臺東'!H6,'花蓮'!H6,'澎湖'!H6,'基市'!H6,'竹市'!H6,'中市'!H6,'嘉市'!H6,'南市'!H6)</f>
        <v>2252760</v>
      </c>
    </row>
    <row r="7" spans="2:9" ht="13.5" customHeight="1" hidden="1">
      <c r="B7" s="11" t="s">
        <v>8</v>
      </c>
      <c r="C7" s="79" t="e">
        <f>SUM(#REF!)</f>
        <v>#REF!</v>
      </c>
      <c r="D7" s="79"/>
      <c r="E7" s="79"/>
      <c r="F7" s="79">
        <f t="shared" si="0"/>
        <v>2985</v>
      </c>
      <c r="G7" s="79"/>
      <c r="H7" s="79">
        <f>SUM('臺北'!F7,'宜蘭'!F7,'桃園'!F7,'新竹'!F7,'苗栗'!F7,'臺中'!F7,'彰化'!F7,'南投'!F7,'雲林'!F7,'嘉義'!F7,'臺南'!F7,'高雄'!F7,'屏東'!F7,'臺東'!F7,'花蓮'!F7,'澎湖'!F7,'基市'!F7,'竹市'!F7,'中市'!F7,'嘉市'!F7,'南市'!F7)</f>
        <v>2985</v>
      </c>
      <c r="I7" s="79">
        <f>SUM('臺北'!H7,'宜蘭'!H7,'桃園'!H7,'新竹'!H7,'苗栗'!H7,'臺中'!H7,'彰化'!H7,'南投'!H7,'雲林'!H7,'嘉義'!H7,'臺南'!H7,'高雄'!H7,'屏東'!H7,'臺東'!H7,'花蓮'!H7,'澎湖'!H7,'基市'!H7,'竹市'!H7,'中市'!H7,'嘉市'!H7,'南市'!H7)</f>
        <v>278182</v>
      </c>
    </row>
    <row r="8" spans="2:9" ht="13.5" customHeight="1" hidden="1">
      <c r="B8" s="10" t="s">
        <v>32</v>
      </c>
      <c r="C8" s="79" t="e">
        <f>SUM(#REF!)</f>
        <v>#REF!</v>
      </c>
      <c r="D8" s="79"/>
      <c r="E8" s="79"/>
      <c r="F8" s="79">
        <f t="shared" si="0"/>
        <v>18098</v>
      </c>
      <c r="G8" s="79"/>
      <c r="H8" s="79">
        <f>SUM('臺北'!F8,'宜蘭'!F8,'桃園'!F8,'新竹'!F8,'苗栗'!F8,'臺中'!F8,'彰化'!F8,'南投'!F8,'雲林'!F8,'嘉義'!F8,'臺南'!F8,'高雄'!F8,'屏東'!F8,'臺東'!F8,'花蓮'!F8,'澎湖'!F8,'基市'!F8,'竹市'!F8,'中市'!F8,'嘉市'!F8,'南市'!F8)</f>
        <v>18098</v>
      </c>
      <c r="I8" s="79">
        <f>SUM('臺北'!H8,'宜蘭'!H8,'桃園'!H8,'新竹'!H8,'苗栗'!H8,'臺中'!H8,'彰化'!H8,'南投'!H8,'雲林'!H8,'嘉義'!H8,'臺南'!H8,'高雄'!H8,'屏東'!H8,'臺東'!H8,'花蓮'!H8,'澎湖'!H8,'基市'!H8,'竹市'!H8,'中市'!H8,'嘉市'!H8,'南市'!H8)</f>
        <v>5546182</v>
      </c>
    </row>
    <row r="9" spans="2:9" ht="13.5" customHeight="1" hidden="1">
      <c r="B9" s="10" t="s">
        <v>35</v>
      </c>
      <c r="C9" s="79" t="e">
        <f>SUM(#REF!)</f>
        <v>#REF!</v>
      </c>
      <c r="D9" s="79"/>
      <c r="E9" s="79"/>
      <c r="F9" s="79">
        <f t="shared" si="0"/>
        <v>9558</v>
      </c>
      <c r="G9" s="79"/>
      <c r="H9" s="79">
        <f>SUM('臺北'!F9,'宜蘭'!F9,'桃園'!F9,'新竹'!F9,'苗栗'!F9,'臺中'!F9,'彰化'!F9,'南投'!F9,'雲林'!F9,'嘉義'!F9,'臺南'!F9,'高雄'!F9,'屏東'!F9,'臺東'!F9,'花蓮'!F9,'澎湖'!F9,'基市'!F9,'竹市'!F9,'中市'!F9,'嘉市'!F9,'南市'!F9)</f>
        <v>9558</v>
      </c>
      <c r="I9" s="79">
        <f>SUM('臺北'!H9,'宜蘭'!H9,'桃園'!H9,'新竹'!H9,'苗栗'!H9,'臺中'!H9,'彰化'!H9,'南投'!H9,'雲林'!H9,'嘉義'!H9,'臺南'!H9,'高雄'!H9,'屏東'!H9,'臺東'!H9,'花蓮'!H9,'澎湖'!H9,'基市'!H9,'竹市'!H9,'中市'!H9,'嘉市'!H9,'南市'!H9)</f>
        <v>1302569</v>
      </c>
    </row>
    <row r="10" spans="2:9" ht="13.5" customHeight="1" hidden="1">
      <c r="B10" s="10" t="s">
        <v>36</v>
      </c>
      <c r="C10" s="105" t="e">
        <f>SUM(#REF!)</f>
        <v>#REF!</v>
      </c>
      <c r="D10" s="105"/>
      <c r="E10" s="105"/>
      <c r="F10" s="105">
        <f t="shared" si="0"/>
        <v>9218</v>
      </c>
      <c r="G10" s="105"/>
      <c r="H10" s="105">
        <f>SUM('臺北'!F10,'宜蘭'!F10,'桃園'!F10,'新竹'!F10,'苗栗'!F10,'臺中'!F10,'彰化'!F10,'南投'!F10,'雲林'!F10,'嘉義'!F10,'臺南'!F10,'高雄'!F10,'屏東'!F10,'臺東'!F10,'花蓮'!F10,'澎湖'!F10,'基市'!F10,'竹市'!F10,'中市'!F10,'嘉市'!F10,'南市'!F10)</f>
        <v>9218</v>
      </c>
      <c r="I10" s="79">
        <f>SUM('臺北'!H10,'宜蘭'!H10,'桃園'!H10,'新竹'!H10,'苗栗'!H10,'臺中'!H10,'彰化'!H10,'南投'!H10,'雲林'!H10,'嘉義'!H10,'臺南'!H10,'高雄'!H10,'屏東'!H10,'臺東'!H10,'花蓮'!H10,'澎湖'!H10,'基市'!H10,'竹市'!H10,'中市'!H10,'嘉市'!H10,'南市'!H10)</f>
        <v>1756492</v>
      </c>
    </row>
    <row r="11" spans="2:9" ht="13.5" customHeight="1" hidden="1">
      <c r="B11" s="10" t="s">
        <v>53</v>
      </c>
      <c r="C11" s="105" t="e">
        <f>SUM(#REF!)</f>
        <v>#REF!</v>
      </c>
      <c r="D11" s="105"/>
      <c r="E11" s="105"/>
      <c r="F11" s="105">
        <f t="shared" si="0"/>
        <v>1536</v>
      </c>
      <c r="G11" s="105"/>
      <c r="H11" s="105">
        <f>SUM('臺北'!F11,'宜蘭'!F11,'桃園'!F11,'新竹'!F11,'苗栗'!F11,'臺中'!F11,'彰化'!F11,'南投'!F11,'雲林'!F11,'嘉義'!F11,'臺南'!F11,'高雄'!F11,'屏東'!F11,'臺東'!F11,'花蓮'!F11,'澎湖'!F11,'基市'!F11,'竹市'!F11,'中市'!F11,'嘉市'!F11,'南市'!F11)</f>
        <v>1536</v>
      </c>
      <c r="I11" s="79">
        <f>SUM('臺北'!H11,'宜蘭'!H11,'桃園'!H11,'新竹'!H11,'苗栗'!H11,'臺中'!H11,'彰化'!H11,'南投'!H11,'雲林'!H11,'嘉義'!H11,'臺南'!H11,'高雄'!H11,'屏東'!H11,'臺東'!H11,'花蓮'!H11,'澎湖'!H11,'基市'!H11,'竹市'!H11,'中市'!H11,'嘉市'!H11,'南市'!H11)</f>
        <v>2551664</v>
      </c>
    </row>
    <row r="12" spans="2:9" ht="13.5" customHeight="1" hidden="1">
      <c r="B12" s="10" t="s">
        <v>108</v>
      </c>
      <c r="C12" s="105" t="e">
        <f>SUM(#REF!)</f>
        <v>#REF!</v>
      </c>
      <c r="D12" s="105"/>
      <c r="E12" s="105"/>
      <c r="F12" s="105">
        <f t="shared" si="0"/>
        <v>16246</v>
      </c>
      <c r="G12" s="105"/>
      <c r="H12" s="105">
        <f>SUM('臺北'!F12,'宜蘭'!F12,'桃園'!F12,'新竹'!F12,'苗栗'!F12,'臺中'!F12,'彰化'!F12,'南投'!F12,'雲林'!F12,'嘉義'!F12,'臺南'!F12,'高雄'!F12,'屏東'!F12,'臺東'!F12,'花蓮'!F12,'澎湖'!F12,'基市'!F12,'竹市'!F12,'中市'!F12,'嘉市'!F12,'南市'!F12,'北市'!F12,'高市'!F12,'金門縣'!F12,'連江縣'!F12)</f>
        <v>16246</v>
      </c>
      <c r="I12" s="79">
        <f>SUM('臺北'!H12,'宜蘭'!H12,'桃園'!H12,'新竹'!H12,'苗栗'!H12,'臺中'!H12,'彰化'!H12,'南投'!H12,'雲林'!H12,'嘉義'!H12,'臺南'!H12,'高雄'!H12,'屏東'!H12,'臺東'!H12,'花蓮'!H12,'澎湖'!H12,'基市'!H12,'竹市'!H12,'中市'!H12,'嘉市'!H12,'南市'!H12,'北市'!H12,'高市'!H12,'金門縣'!H12,'連江縣'!H12)</f>
        <v>1508129</v>
      </c>
    </row>
    <row r="13" spans="2:9" ht="13.5" customHeight="1" hidden="1">
      <c r="B13" s="10" t="s">
        <v>109</v>
      </c>
      <c r="C13" s="105" t="e">
        <f>SUM(#REF!)</f>
        <v>#REF!</v>
      </c>
      <c r="D13" s="105"/>
      <c r="E13" s="105"/>
      <c r="F13" s="105">
        <f t="shared" si="0"/>
        <v>59859</v>
      </c>
      <c r="G13" s="105"/>
      <c r="H13" s="105">
        <f>SUM('臺北'!F13,'宜蘭'!F13,'桃園'!F13,'新竹'!F13,'苗栗'!F13,'臺中'!F13,'彰化'!F13,'南投'!F13,'雲林'!F13,'嘉義'!F13,'臺南'!F13,'高雄'!F13,'屏東'!F13,'臺東'!F13,'花蓮'!F13,'澎湖'!F13,'基市'!F13,'竹市'!F13,'中市'!F13,'嘉市'!F13,'南市'!F13,'北市'!F13,'高市'!F13,'金門縣'!F13,'連江縣'!F13)</f>
        <v>59859</v>
      </c>
      <c r="I13" s="79">
        <f>SUM('臺北'!H13,'宜蘭'!H13,'桃園'!H13,'新竹'!H13,'苗栗'!H13,'臺中'!H13,'彰化'!H13,'南投'!H13,'雲林'!H13,'嘉義'!H13,'臺南'!H13,'高雄'!H13,'屏東'!H13,'臺東'!H13,'花蓮'!H13,'澎湖'!H13,'基市'!H13,'竹市'!H13,'中市'!H13,'嘉市'!H13,'南市'!H13,'北市'!H13,'高市'!H13,'金門縣'!H13,'連江縣'!H13)</f>
        <v>6282415</v>
      </c>
    </row>
    <row r="14" spans="2:9" ht="13.5" customHeight="1" hidden="1">
      <c r="B14" s="10" t="s">
        <v>110</v>
      </c>
      <c r="C14" s="105">
        <v>1823</v>
      </c>
      <c r="D14" s="105"/>
      <c r="E14" s="105"/>
      <c r="F14" s="105">
        <v>1419</v>
      </c>
      <c r="G14" s="105"/>
      <c r="H14" s="99" t="s">
        <v>91</v>
      </c>
      <c r="I14" s="79">
        <f>SUM('臺北'!H14,'宜蘭'!H14,'桃園'!H14,'新竹'!H14,'苗栗'!H14,'臺中'!H14,'彰化'!H14,'南投'!H14,'雲林'!H14,'嘉義'!H14,'臺南'!H14,'高雄'!H14,'屏東'!H14,'臺東'!H14,'花蓮'!H14,'澎湖'!H14,'基市'!H14,'竹市'!H14,'中市'!H14,'嘉市'!H14,'南市'!H14,'北市'!H14,'高市'!H14,'金門縣'!H14,'連江縣'!H14)</f>
        <v>56616</v>
      </c>
    </row>
    <row r="15" spans="2:9" ht="13.5" customHeight="1" hidden="1">
      <c r="B15" s="10" t="s">
        <v>111</v>
      </c>
      <c r="C15" s="105">
        <v>1435</v>
      </c>
      <c r="D15" s="105"/>
      <c r="E15" s="105"/>
      <c r="F15" s="105">
        <v>2170</v>
      </c>
      <c r="G15" s="105"/>
      <c r="H15" s="99"/>
      <c r="I15" s="79">
        <f>SUM('臺北'!H15,'宜蘭'!H15,'桃園'!H15,'新竹'!H15,'苗栗'!H15,'臺中'!H15,'彰化'!H15,'南投'!H15,'雲林'!H15,'嘉義'!H15,'臺南'!H15,'高雄'!H15,'屏東'!H15,'臺東'!H15,'花蓮'!H15,'澎湖'!H15,'基市'!H15,'竹市'!H15,'中市'!H15,'嘉市'!H15,'南市'!H15,'北市'!H15,'高市'!H15,'金門縣'!H15,'連江縣'!H15)</f>
        <v>129017</v>
      </c>
    </row>
    <row r="16" spans="2:9" ht="13.5" customHeight="1" hidden="1">
      <c r="B16" s="10" t="s">
        <v>112</v>
      </c>
      <c r="C16" s="105">
        <v>29744</v>
      </c>
      <c r="D16" s="105"/>
      <c r="E16" s="105"/>
      <c r="F16" s="105">
        <v>66340</v>
      </c>
      <c r="G16" s="105"/>
      <c r="H16" s="99"/>
      <c r="I16" s="79">
        <v>4039473</v>
      </c>
    </row>
    <row r="17" spans="2:9" ht="13.5" customHeight="1" hidden="1">
      <c r="B17" s="10" t="s">
        <v>113</v>
      </c>
      <c r="C17" s="105">
        <v>27994</v>
      </c>
      <c r="D17" s="105"/>
      <c r="E17" s="105"/>
      <c r="F17" s="105">
        <v>27916</v>
      </c>
      <c r="G17" s="105"/>
      <c r="H17" s="99"/>
      <c r="I17" s="79">
        <f>SUM('臺北'!H17,'宜蘭'!H17,'桃園'!H17,'新竹'!H17,'苗栗'!H17,'臺中'!H17,'彰化'!H17,'南投'!H17,'雲林'!H17,'嘉義'!H17,'臺南'!H17,'高雄'!H17,'屏東'!H17,'臺東'!H17,'花蓮'!H17,'澎湖'!H17,'基市'!H17,'竹市'!H17,'中市'!H17,'嘉市'!H17,'南市'!H17,'北市'!H17,'高市'!H17,'金門縣'!H17,'連江縣'!H17)</f>
        <v>1816122</v>
      </c>
    </row>
    <row r="18" spans="2:9" ht="13.5" customHeight="1">
      <c r="B18" s="10" t="s">
        <v>129</v>
      </c>
      <c r="C18" s="105">
        <v>9221</v>
      </c>
      <c r="D18" s="105"/>
      <c r="E18" s="105"/>
      <c r="F18" s="105">
        <v>13403</v>
      </c>
      <c r="G18" s="105"/>
      <c r="H18" s="99" t="s">
        <v>91</v>
      </c>
      <c r="I18" s="79">
        <f>SUM('臺北'!H18,'宜蘭'!H18,'桃園'!H18,'新竹'!H18,'苗栗'!H18,'臺中'!H18,'彰化'!H18,'南投'!H18,'雲林'!H18,'嘉義'!H18,'臺南'!H18,'高雄'!H18,'屏東'!H18,'臺東'!H18,'花蓮'!H18,'澎湖'!H18,'基市'!H18,'竹市'!H18,'中市'!H18,'嘉市'!H18,'南市'!H18,'北市'!H18,'高市'!H18,'金門縣'!H18,'連江縣'!H18)</f>
        <v>1401268</v>
      </c>
    </row>
    <row r="19" spans="2:9" ht="13.5" customHeight="1">
      <c r="B19" s="10" t="s">
        <v>146</v>
      </c>
      <c r="C19" s="105">
        <v>7600</v>
      </c>
      <c r="D19" s="105"/>
      <c r="E19" s="105"/>
      <c r="F19" s="105">
        <v>14946</v>
      </c>
      <c r="G19" s="105"/>
      <c r="H19" s="99"/>
      <c r="I19" s="79">
        <f>SUM('臺北'!H19,'宜蘭'!H19,'桃園'!H19,'新竹'!H19,'苗栗'!H19,'臺中'!H19,'彰化'!H19,'南投'!H19,'雲林'!H19,'嘉義'!H19,'臺南'!H19,'高雄'!H19,'屏東'!H19,'臺東'!H19,'花蓮'!H19,'澎湖'!H19,'基市'!H19,'竹市'!H19,'中市'!H19,'嘉市'!H19,'南市'!H19,'北市'!H19,'高市'!H19,'金門縣'!H19,'連江縣'!H19)</f>
        <v>1444305</v>
      </c>
    </row>
    <row r="20" spans="2:9" ht="13.5" customHeight="1">
      <c r="B20" s="10" t="s">
        <v>161</v>
      </c>
      <c r="C20" s="105">
        <v>32501</v>
      </c>
      <c r="D20" s="105"/>
      <c r="E20" s="105"/>
      <c r="F20" s="105">
        <v>48191</v>
      </c>
      <c r="G20" s="105"/>
      <c r="H20" s="99"/>
      <c r="I20" s="79">
        <f>SUM('臺北'!H20,'宜蘭'!H20,'桃園'!H20,'新竹'!H20,'苗栗'!H20,'臺中'!H20,'彰化'!H20,'南投'!H20,'雲林'!H20,'嘉義'!H20,'臺南'!H20,'高雄'!H20,'屏東'!H20,'臺東'!H20,'花蓮'!H20,'澎湖'!H20,'基市'!H20,'竹市'!H20,'中市'!H20,'嘉市'!H20,'南市'!H20,'北市'!H20,'高市'!H20,'金門縣'!H20,'連江縣'!H20)</f>
        <v>4058898</v>
      </c>
    </row>
    <row r="21" spans="2:9" ht="13.5" customHeight="1">
      <c r="B21" s="10" t="s">
        <v>165</v>
      </c>
      <c r="C21" s="105">
        <v>67808</v>
      </c>
      <c r="D21" s="105"/>
      <c r="E21" s="105"/>
      <c r="F21" s="105">
        <v>92058</v>
      </c>
      <c r="G21" s="105"/>
      <c r="H21" s="99"/>
      <c r="I21" s="79">
        <v>10852890</v>
      </c>
    </row>
    <row r="22" spans="2:9" ht="13.5" customHeight="1">
      <c r="B22" s="10" t="s">
        <v>173</v>
      </c>
      <c r="C22" s="105">
        <f>SUM(C26:C53)</f>
        <v>11601</v>
      </c>
      <c r="D22" s="105"/>
      <c r="E22" s="105"/>
      <c r="F22" s="105">
        <f>SUM(F26:F53)</f>
        <v>13435</v>
      </c>
      <c r="G22" s="105"/>
      <c r="H22" s="99"/>
      <c r="I22" s="79">
        <f>SUM(I26:I53)</f>
        <v>1330033</v>
      </c>
    </row>
    <row r="23" spans="2:9" ht="14.25" customHeight="1">
      <c r="B23" s="11"/>
      <c r="C23" s="106"/>
      <c r="D23" s="106"/>
      <c r="E23" s="106"/>
      <c r="F23" s="106"/>
      <c r="G23" s="106"/>
      <c r="H23" s="106"/>
      <c r="I23" s="214"/>
    </row>
    <row r="24" spans="2:9" ht="13.5" customHeight="1" hidden="1">
      <c r="B24" s="10" t="s">
        <v>75</v>
      </c>
      <c r="C24" s="41">
        <f>SUM(C26:C46)</f>
        <v>11601</v>
      </c>
      <c r="D24" s="41"/>
      <c r="E24" s="41"/>
      <c r="F24" s="41">
        <f>SUM(F26:F46)</f>
        <v>13435</v>
      </c>
      <c r="G24" s="41"/>
      <c r="H24" s="41"/>
      <c r="I24" s="26">
        <f>SUM(I26:I46)</f>
        <v>1330033</v>
      </c>
    </row>
    <row r="25" spans="2:9" ht="4.5" customHeight="1" hidden="1">
      <c r="B25" s="11"/>
      <c r="C25" s="106"/>
      <c r="D25" s="106"/>
      <c r="E25" s="106"/>
      <c r="F25" s="106"/>
      <c r="G25" s="106"/>
      <c r="H25" s="106"/>
      <c r="I25" s="214"/>
    </row>
    <row r="26" spans="2:13" s="81" customFormat="1" ht="13.5" customHeight="1">
      <c r="B26" s="186" t="s">
        <v>9</v>
      </c>
      <c r="C26" s="105">
        <v>2</v>
      </c>
      <c r="D26" s="189">
        <f>RANK(C26,$C$26:$C$53,0)</f>
        <v>12</v>
      </c>
      <c r="E26" s="187"/>
      <c r="F26" s="105">
        <v>1260</v>
      </c>
      <c r="G26" s="189">
        <f>RANK(F26,$F$26:$F$53,0)</f>
        <v>3</v>
      </c>
      <c r="H26" s="127">
        <f>'臺北'!F18</f>
        <v>0</v>
      </c>
      <c r="I26" s="295">
        <v>21905</v>
      </c>
      <c r="J26" s="218"/>
      <c r="L26" s="188">
        <f>C26/$C$22*100</f>
        <v>0.0172398931126627</v>
      </c>
      <c r="M26" s="188">
        <f>F26/$F$22*100</f>
        <v>9.378489021213248</v>
      </c>
    </row>
    <row r="27" spans="2:13" s="81" customFormat="1" ht="13.5" customHeight="1">
      <c r="B27" s="186" t="s">
        <v>10</v>
      </c>
      <c r="C27" s="105">
        <v>2200</v>
      </c>
      <c r="D27" s="189">
        <f>RANK(C27,$C$26:$C$53,0)</f>
        <v>1</v>
      </c>
      <c r="E27" s="187"/>
      <c r="F27" s="123">
        <v>0</v>
      </c>
      <c r="G27" s="123">
        <v>0</v>
      </c>
      <c r="H27" s="127">
        <f>'宜蘭'!F18</f>
        <v>0</v>
      </c>
      <c r="I27" s="295">
        <v>78706</v>
      </c>
      <c r="J27" s="218"/>
      <c r="L27" s="188">
        <f aca="true" t="shared" si="1" ref="L27:L53">C27/$C$22*100</f>
        <v>18.963882423928972</v>
      </c>
      <c r="M27" s="188">
        <f aca="true" t="shared" si="2" ref="M27:M53">F27/$F$22*100</f>
        <v>0</v>
      </c>
    </row>
    <row r="28" spans="2:13" s="81" customFormat="1" ht="13.5" customHeight="1">
      <c r="B28" s="186" t="s">
        <v>11</v>
      </c>
      <c r="C28" s="105">
        <v>60</v>
      </c>
      <c r="D28" s="189">
        <f>RANK(C28,$C$26:$C$53,0)</f>
        <v>11</v>
      </c>
      <c r="E28" s="189"/>
      <c r="F28" s="123">
        <v>0</v>
      </c>
      <c r="G28" s="123">
        <v>0</v>
      </c>
      <c r="H28" s="127">
        <f>'桃園'!F18</f>
        <v>400</v>
      </c>
      <c r="I28" s="295">
        <v>2000</v>
      </c>
      <c r="J28" s="218"/>
      <c r="L28" s="188">
        <f t="shared" si="1"/>
        <v>0.517196793379881</v>
      </c>
      <c r="M28" s="188">
        <f t="shared" si="2"/>
        <v>0</v>
      </c>
    </row>
    <row r="29" spans="2:13" s="81" customFormat="1" ht="13.5" customHeight="1">
      <c r="B29" s="186" t="s">
        <v>12</v>
      </c>
      <c r="C29" s="105">
        <v>305</v>
      </c>
      <c r="D29" s="189">
        <f>RANK(C29,$C$26:$C$53,0)</f>
        <v>9</v>
      </c>
      <c r="E29" s="189"/>
      <c r="F29" s="123">
        <v>0</v>
      </c>
      <c r="G29" s="123">
        <v>0</v>
      </c>
      <c r="H29" s="127">
        <f>'新竹'!F18</f>
        <v>52</v>
      </c>
      <c r="I29" s="295">
        <v>3000</v>
      </c>
      <c r="J29" s="218"/>
      <c r="L29" s="188">
        <f t="shared" si="1"/>
        <v>2.629083699681062</v>
      </c>
      <c r="M29" s="188">
        <f t="shared" si="2"/>
        <v>0</v>
      </c>
    </row>
    <row r="30" spans="2:13" s="81" customFormat="1" ht="13.5" customHeight="1">
      <c r="B30" s="186" t="s">
        <v>13</v>
      </c>
      <c r="C30" s="123">
        <v>0</v>
      </c>
      <c r="D30" s="123">
        <v>0</v>
      </c>
      <c r="E30" s="189"/>
      <c r="F30" s="105">
        <v>755</v>
      </c>
      <c r="G30" s="189">
        <f>RANK(F30,$F$26:$F$53,0)</f>
        <v>6</v>
      </c>
      <c r="H30" s="127">
        <f>'苗栗'!F18</f>
        <v>1336</v>
      </c>
      <c r="I30" s="295">
        <v>10350</v>
      </c>
      <c r="J30" s="218"/>
      <c r="L30" s="188">
        <f t="shared" si="1"/>
        <v>0</v>
      </c>
      <c r="M30" s="188">
        <f t="shared" si="2"/>
        <v>5.619650167473019</v>
      </c>
    </row>
    <row r="31" spans="2:13" s="81" customFormat="1" ht="13.5" customHeight="1">
      <c r="B31" s="186" t="s">
        <v>14</v>
      </c>
      <c r="C31" s="123">
        <v>0</v>
      </c>
      <c r="D31" s="123">
        <v>0</v>
      </c>
      <c r="E31" s="189"/>
      <c r="F31" s="123">
        <v>0</v>
      </c>
      <c r="G31" s="123">
        <v>0</v>
      </c>
      <c r="H31" s="127">
        <f>'臺中'!F18</f>
        <v>965</v>
      </c>
      <c r="I31" s="29">
        <v>0</v>
      </c>
      <c r="J31" s="218"/>
      <c r="L31" s="188">
        <f t="shared" si="1"/>
        <v>0</v>
      </c>
      <c r="M31" s="188">
        <f t="shared" si="2"/>
        <v>0</v>
      </c>
    </row>
    <row r="32" spans="2:13" s="81" customFormat="1" ht="13.5" customHeight="1">
      <c r="B32" s="186" t="s">
        <v>15</v>
      </c>
      <c r="C32" s="123">
        <v>0</v>
      </c>
      <c r="D32" s="123">
        <v>0</v>
      </c>
      <c r="E32" s="187"/>
      <c r="F32" s="123">
        <v>0</v>
      </c>
      <c r="G32" s="123">
        <v>0</v>
      </c>
      <c r="H32" s="127">
        <f>'彰化'!F18</f>
        <v>0</v>
      </c>
      <c r="I32" s="29">
        <v>0</v>
      </c>
      <c r="J32" s="218"/>
      <c r="L32" s="188">
        <f t="shared" si="1"/>
        <v>0</v>
      </c>
      <c r="M32" s="188">
        <f t="shared" si="2"/>
        <v>0</v>
      </c>
    </row>
    <row r="33" spans="2:13" s="81" customFormat="1" ht="13.5" customHeight="1">
      <c r="B33" s="186" t="s">
        <v>16</v>
      </c>
      <c r="C33" s="123">
        <v>0</v>
      </c>
      <c r="D33" s="123">
        <v>0</v>
      </c>
      <c r="E33" s="189"/>
      <c r="F33" s="123">
        <v>0</v>
      </c>
      <c r="G33" s="123">
        <v>0</v>
      </c>
      <c r="H33" s="127">
        <f>'南投'!F18</f>
        <v>1970</v>
      </c>
      <c r="I33" s="29">
        <v>0</v>
      </c>
      <c r="J33" s="218"/>
      <c r="L33" s="188">
        <f t="shared" si="1"/>
        <v>0</v>
      </c>
      <c r="M33" s="188">
        <f t="shared" si="2"/>
        <v>0</v>
      </c>
    </row>
    <row r="34" spans="2:13" s="81" customFormat="1" ht="13.5" customHeight="1">
      <c r="B34" s="186" t="s">
        <v>17</v>
      </c>
      <c r="C34" s="105">
        <v>1600</v>
      </c>
      <c r="D34" s="189">
        <f aca="true" t="shared" si="3" ref="D34:D40">RANK(C34,$C$26:$C$53,0)</f>
        <v>5</v>
      </c>
      <c r="E34" s="189"/>
      <c r="F34" s="294">
        <v>1130</v>
      </c>
      <c r="G34" s="189">
        <f aca="true" t="shared" si="4" ref="G34:G39">RANK(F34,$F$26:$F$53,0)</f>
        <v>5</v>
      </c>
      <c r="H34" s="127">
        <f>'雲林'!F18</f>
        <v>690</v>
      </c>
      <c r="I34" s="295">
        <v>63164</v>
      </c>
      <c r="J34" s="218"/>
      <c r="L34" s="188">
        <f t="shared" si="1"/>
        <v>13.79191449013016</v>
      </c>
      <c r="M34" s="188">
        <f t="shared" si="2"/>
        <v>8.410867138072199</v>
      </c>
    </row>
    <row r="35" spans="2:13" s="81" customFormat="1" ht="13.5" customHeight="1">
      <c r="B35" s="186" t="s">
        <v>18</v>
      </c>
      <c r="C35" s="105">
        <v>1950</v>
      </c>
      <c r="D35" s="189">
        <f t="shared" si="3"/>
        <v>2</v>
      </c>
      <c r="E35" s="189"/>
      <c r="F35" s="294">
        <v>5880</v>
      </c>
      <c r="G35" s="189">
        <f t="shared" si="4"/>
        <v>1</v>
      </c>
      <c r="H35" s="127">
        <f>'嘉義'!F18</f>
        <v>3950</v>
      </c>
      <c r="I35" s="295">
        <v>258494</v>
      </c>
      <c r="J35" s="218"/>
      <c r="L35" s="188">
        <f t="shared" si="1"/>
        <v>16.808895784846133</v>
      </c>
      <c r="M35" s="188">
        <f t="shared" si="2"/>
        <v>43.76628209899516</v>
      </c>
    </row>
    <row r="36" spans="2:13" s="81" customFormat="1" ht="13.5" customHeight="1">
      <c r="B36" s="186" t="s">
        <v>19</v>
      </c>
      <c r="C36" s="105">
        <v>1764</v>
      </c>
      <c r="D36" s="189">
        <f t="shared" si="3"/>
        <v>3</v>
      </c>
      <c r="E36" s="189"/>
      <c r="F36" s="294">
        <v>1210</v>
      </c>
      <c r="G36" s="189">
        <f t="shared" si="4"/>
        <v>4</v>
      </c>
      <c r="H36" s="127">
        <f>'臺南'!F18</f>
        <v>200</v>
      </c>
      <c r="I36" s="295">
        <v>123952</v>
      </c>
      <c r="J36" s="218"/>
      <c r="L36" s="188">
        <f t="shared" si="1"/>
        <v>15.205585725368504</v>
      </c>
      <c r="M36" s="188">
        <f t="shared" si="2"/>
        <v>9.006326758466692</v>
      </c>
    </row>
    <row r="37" spans="2:13" s="81" customFormat="1" ht="13.5" customHeight="1">
      <c r="B37" s="186" t="s">
        <v>20</v>
      </c>
      <c r="C37" s="105">
        <v>850</v>
      </c>
      <c r="D37" s="189">
        <f t="shared" si="3"/>
        <v>6</v>
      </c>
      <c r="E37" s="189"/>
      <c r="F37" s="294">
        <v>1950</v>
      </c>
      <c r="G37" s="189">
        <f t="shared" si="4"/>
        <v>2</v>
      </c>
      <c r="H37" s="127">
        <f>'高雄'!F18</f>
        <v>2525</v>
      </c>
      <c r="I37" s="295">
        <v>343400</v>
      </c>
      <c r="J37" s="218"/>
      <c r="L37" s="188">
        <f t="shared" si="1"/>
        <v>7.3269545728816485</v>
      </c>
      <c r="M37" s="188">
        <f t="shared" si="2"/>
        <v>14.514328247115744</v>
      </c>
    </row>
    <row r="38" spans="2:13" s="81" customFormat="1" ht="13.5" customHeight="1">
      <c r="B38" s="186" t="s">
        <v>21</v>
      </c>
      <c r="C38" s="105">
        <v>350</v>
      </c>
      <c r="D38" s="189">
        <f t="shared" si="3"/>
        <v>8</v>
      </c>
      <c r="E38" s="189"/>
      <c r="F38" s="294">
        <v>530</v>
      </c>
      <c r="G38" s="189">
        <f t="shared" si="4"/>
        <v>8</v>
      </c>
      <c r="H38" s="127">
        <f>'屏東'!F18</f>
        <v>1100</v>
      </c>
      <c r="I38" s="295">
        <v>58750</v>
      </c>
      <c r="J38" s="218"/>
      <c r="L38" s="188">
        <f t="shared" si="1"/>
        <v>3.0169812947159724</v>
      </c>
      <c r="M38" s="188">
        <f t="shared" si="2"/>
        <v>3.9449199851135095</v>
      </c>
    </row>
    <row r="39" spans="2:13" s="81" customFormat="1" ht="13.5" customHeight="1">
      <c r="B39" s="186" t="s">
        <v>22</v>
      </c>
      <c r="C39" s="105">
        <v>1740</v>
      </c>
      <c r="D39" s="189">
        <f t="shared" si="3"/>
        <v>4</v>
      </c>
      <c r="E39" s="189"/>
      <c r="F39" s="294">
        <v>720</v>
      </c>
      <c r="G39" s="189">
        <f t="shared" si="4"/>
        <v>7</v>
      </c>
      <c r="H39" s="127">
        <f>'臺東'!F18</f>
        <v>110</v>
      </c>
      <c r="I39" s="295">
        <v>354977</v>
      </c>
      <c r="J39" s="218"/>
      <c r="L39" s="188">
        <f t="shared" si="1"/>
        <v>14.99870700801655</v>
      </c>
      <c r="M39" s="188">
        <f t="shared" si="2"/>
        <v>5.359136583550428</v>
      </c>
    </row>
    <row r="40" spans="1:13" s="81" customFormat="1" ht="13.5" customHeight="1">
      <c r="A40" s="190"/>
      <c r="B40" s="186" t="s">
        <v>23</v>
      </c>
      <c r="C40" s="105">
        <v>130</v>
      </c>
      <c r="D40" s="189">
        <f t="shared" si="3"/>
        <v>10</v>
      </c>
      <c r="E40" s="187"/>
      <c r="F40" s="123">
        <v>0</v>
      </c>
      <c r="G40" s="123">
        <v>0</v>
      </c>
      <c r="H40" s="127">
        <f>'花蓮'!F18</f>
        <v>0</v>
      </c>
      <c r="I40" s="295">
        <v>2835</v>
      </c>
      <c r="J40" s="218"/>
      <c r="L40" s="188">
        <f t="shared" si="1"/>
        <v>1.1205930523230756</v>
      </c>
      <c r="M40" s="188">
        <f t="shared" si="2"/>
        <v>0</v>
      </c>
    </row>
    <row r="41" spans="2:13" s="81" customFormat="1" ht="13.5" customHeight="1">
      <c r="B41" s="186" t="s">
        <v>24</v>
      </c>
      <c r="C41" s="123">
        <v>0</v>
      </c>
      <c r="D41" s="123">
        <v>0</v>
      </c>
      <c r="E41" s="187"/>
      <c r="F41" s="123">
        <v>0</v>
      </c>
      <c r="G41" s="123">
        <v>0</v>
      </c>
      <c r="H41" s="127">
        <f>'澎湖'!F18</f>
        <v>0</v>
      </c>
      <c r="I41" s="29">
        <v>0</v>
      </c>
      <c r="J41" s="218"/>
      <c r="L41" s="188">
        <f t="shared" si="1"/>
        <v>0</v>
      </c>
      <c r="M41" s="188">
        <f t="shared" si="2"/>
        <v>0</v>
      </c>
    </row>
    <row r="42" spans="2:13" s="81" customFormat="1" ht="13.5" customHeight="1">
      <c r="B42" s="186" t="s">
        <v>25</v>
      </c>
      <c r="C42" s="123">
        <v>0</v>
      </c>
      <c r="D42" s="123">
        <v>0</v>
      </c>
      <c r="E42" s="187"/>
      <c r="F42" s="123">
        <v>0</v>
      </c>
      <c r="G42" s="123">
        <v>0</v>
      </c>
      <c r="H42" s="127">
        <f>'基市'!F18</f>
        <v>0</v>
      </c>
      <c r="I42" s="29">
        <v>0</v>
      </c>
      <c r="J42" s="218"/>
      <c r="L42" s="188">
        <f t="shared" si="1"/>
        <v>0</v>
      </c>
      <c r="M42" s="188">
        <f t="shared" si="2"/>
        <v>0</v>
      </c>
    </row>
    <row r="43" spans="2:13" s="81" customFormat="1" ht="13.5" customHeight="1">
      <c r="B43" s="186" t="s">
        <v>26</v>
      </c>
      <c r="C43" s="123">
        <v>0</v>
      </c>
      <c r="D43" s="123">
        <v>0</v>
      </c>
      <c r="E43" s="187"/>
      <c r="F43" s="123">
        <v>0</v>
      </c>
      <c r="G43" s="123">
        <v>0</v>
      </c>
      <c r="H43" s="127">
        <f>'竹市'!F18</f>
        <v>0</v>
      </c>
      <c r="I43" s="29">
        <v>0</v>
      </c>
      <c r="J43" s="218"/>
      <c r="L43" s="188">
        <f t="shared" si="1"/>
        <v>0</v>
      </c>
      <c r="M43" s="188">
        <f t="shared" si="2"/>
        <v>0</v>
      </c>
    </row>
    <row r="44" spans="2:13" s="81" customFormat="1" ht="13.5" customHeight="1">
      <c r="B44" s="186" t="s">
        <v>27</v>
      </c>
      <c r="C44" s="123">
        <v>0</v>
      </c>
      <c r="D44" s="123">
        <v>0</v>
      </c>
      <c r="E44" s="189"/>
      <c r="F44" s="123">
        <v>0</v>
      </c>
      <c r="G44" s="123">
        <v>0</v>
      </c>
      <c r="H44" s="127">
        <f>'中市'!F18</f>
        <v>5</v>
      </c>
      <c r="I44" s="29">
        <v>0</v>
      </c>
      <c r="J44" s="218"/>
      <c r="L44" s="188">
        <f t="shared" si="1"/>
        <v>0</v>
      </c>
      <c r="M44" s="188">
        <f t="shared" si="2"/>
        <v>0</v>
      </c>
    </row>
    <row r="45" spans="2:13" s="81" customFormat="1" ht="13.5" customHeight="1">
      <c r="B45" s="186" t="s">
        <v>28</v>
      </c>
      <c r="C45" s="105">
        <v>650</v>
      </c>
      <c r="D45" s="189">
        <f>RANK(C45,$C$26:$C$53,0)</f>
        <v>7</v>
      </c>
      <c r="E45" s="187"/>
      <c r="F45" s="123">
        <v>0</v>
      </c>
      <c r="G45" s="123">
        <v>0</v>
      </c>
      <c r="H45" s="127">
        <f>'嘉市'!F18</f>
        <v>100</v>
      </c>
      <c r="I45" s="295">
        <v>8500</v>
      </c>
      <c r="J45" s="218"/>
      <c r="L45" s="188">
        <f t="shared" si="1"/>
        <v>5.602965261615378</v>
      </c>
      <c r="M45" s="188">
        <f t="shared" si="2"/>
        <v>0</v>
      </c>
    </row>
    <row r="46" spans="2:13" s="81" customFormat="1" ht="13.5" customHeight="1">
      <c r="B46" s="64" t="s">
        <v>29</v>
      </c>
      <c r="C46" s="123">
        <v>0</v>
      </c>
      <c r="D46" s="123">
        <v>0</v>
      </c>
      <c r="E46" s="187"/>
      <c r="F46" s="123">
        <v>0</v>
      </c>
      <c r="G46" s="123">
        <v>0</v>
      </c>
      <c r="H46" s="127">
        <f>'南市'!F18</f>
        <v>0</v>
      </c>
      <c r="I46" s="29">
        <v>0</v>
      </c>
      <c r="J46" s="218"/>
      <c r="L46" s="188">
        <f t="shared" si="1"/>
        <v>0</v>
      </c>
      <c r="M46" s="188">
        <f t="shared" si="2"/>
        <v>0</v>
      </c>
    </row>
    <row r="47" spans="2:13" s="81" customFormat="1" ht="4.5" customHeight="1" hidden="1">
      <c r="B47" s="64"/>
      <c r="C47" s="105"/>
      <c r="D47" s="123">
        <v>0</v>
      </c>
      <c r="E47" s="187"/>
      <c r="F47" s="123">
        <v>0</v>
      </c>
      <c r="G47" s="123">
        <v>0</v>
      </c>
      <c r="H47" s="127"/>
      <c r="I47" s="29">
        <v>0</v>
      </c>
      <c r="J47" s="218"/>
      <c r="L47" s="188">
        <f t="shared" si="1"/>
        <v>0</v>
      </c>
      <c r="M47" s="188">
        <f t="shared" si="2"/>
        <v>0</v>
      </c>
    </row>
    <row r="48" spans="2:13" s="81" customFormat="1" ht="13.5" customHeight="1">
      <c r="B48" s="64" t="s">
        <v>76</v>
      </c>
      <c r="C48" s="123">
        <v>0</v>
      </c>
      <c r="D48" s="123">
        <v>0</v>
      </c>
      <c r="E48" s="187"/>
      <c r="F48" s="123">
        <v>0</v>
      </c>
      <c r="G48" s="123">
        <v>0</v>
      </c>
      <c r="H48" s="127">
        <f>'北市'!F18</f>
        <v>0</v>
      </c>
      <c r="I48" s="29">
        <v>0</v>
      </c>
      <c r="J48" s="218"/>
      <c r="L48" s="188">
        <f t="shared" si="1"/>
        <v>0</v>
      </c>
      <c r="M48" s="188">
        <f t="shared" si="2"/>
        <v>0</v>
      </c>
    </row>
    <row r="49" spans="2:13" s="81" customFormat="1" ht="13.5" customHeight="1">
      <c r="B49" s="64" t="s">
        <v>77</v>
      </c>
      <c r="C49" s="123">
        <v>0</v>
      </c>
      <c r="D49" s="123">
        <v>0</v>
      </c>
      <c r="E49" s="187"/>
      <c r="F49" s="123">
        <v>0</v>
      </c>
      <c r="G49" s="123">
        <v>0</v>
      </c>
      <c r="H49" s="127">
        <f>'高市'!F18</f>
        <v>0</v>
      </c>
      <c r="I49" s="29">
        <v>0</v>
      </c>
      <c r="J49" s="218"/>
      <c r="L49" s="188">
        <f t="shared" si="1"/>
        <v>0</v>
      </c>
      <c r="M49" s="188">
        <f t="shared" si="2"/>
        <v>0</v>
      </c>
    </row>
    <row r="50" spans="2:13" s="81" customFormat="1" ht="12.75" customHeight="1" hidden="1">
      <c r="B50" s="64" t="s">
        <v>72</v>
      </c>
      <c r="C50" s="105"/>
      <c r="D50" s="123">
        <v>0</v>
      </c>
      <c r="E50" s="187"/>
      <c r="F50" s="123">
        <v>0</v>
      </c>
      <c r="G50" s="123">
        <v>0</v>
      </c>
      <c r="H50" s="127">
        <f>SUM(H52:H53)</f>
        <v>0</v>
      </c>
      <c r="I50" s="29">
        <v>0</v>
      </c>
      <c r="J50" s="218"/>
      <c r="L50" s="188">
        <f t="shared" si="1"/>
        <v>0</v>
      </c>
      <c r="M50" s="188">
        <f t="shared" si="2"/>
        <v>0</v>
      </c>
    </row>
    <row r="51" spans="2:13" s="81" customFormat="1" ht="12.75" customHeight="1" hidden="1">
      <c r="B51" s="64"/>
      <c r="C51" s="105"/>
      <c r="D51" s="123">
        <v>0</v>
      </c>
      <c r="E51" s="187"/>
      <c r="F51" s="123">
        <v>0</v>
      </c>
      <c r="G51" s="123">
        <v>0</v>
      </c>
      <c r="H51" s="127"/>
      <c r="I51" s="29">
        <v>0</v>
      </c>
      <c r="J51" s="218"/>
      <c r="L51" s="188">
        <f t="shared" si="1"/>
        <v>0</v>
      </c>
      <c r="M51" s="188">
        <f t="shared" si="2"/>
        <v>0</v>
      </c>
    </row>
    <row r="52" spans="2:13" s="81" customFormat="1" ht="13.5" customHeight="1">
      <c r="B52" s="64" t="s">
        <v>73</v>
      </c>
      <c r="C52" s="123">
        <v>0</v>
      </c>
      <c r="D52" s="123">
        <v>0</v>
      </c>
      <c r="E52" s="187"/>
      <c r="F52" s="123">
        <v>0</v>
      </c>
      <c r="G52" s="123">
        <v>0</v>
      </c>
      <c r="H52" s="127">
        <f>'金門縣'!F18</f>
        <v>0</v>
      </c>
      <c r="I52" s="29">
        <v>0</v>
      </c>
      <c r="J52" s="218"/>
      <c r="L52" s="188">
        <f t="shared" si="1"/>
        <v>0</v>
      </c>
      <c r="M52" s="188">
        <f t="shared" si="2"/>
        <v>0</v>
      </c>
    </row>
    <row r="53" spans="2:13" s="81" customFormat="1" ht="13.5" customHeight="1">
      <c r="B53" s="64" t="s">
        <v>74</v>
      </c>
      <c r="C53" s="123">
        <v>0</v>
      </c>
      <c r="D53" s="123">
        <v>0</v>
      </c>
      <c r="E53" s="187"/>
      <c r="F53" s="123">
        <v>0</v>
      </c>
      <c r="G53" s="123">
        <v>0</v>
      </c>
      <c r="H53" s="127">
        <f>'連江縣'!F18</f>
        <v>0</v>
      </c>
      <c r="I53" s="29">
        <v>0</v>
      </c>
      <c r="J53" s="218"/>
      <c r="L53" s="188">
        <f t="shared" si="1"/>
        <v>0</v>
      </c>
      <c r="M53" s="188">
        <f t="shared" si="2"/>
        <v>0</v>
      </c>
    </row>
    <row r="54" spans="2:10" ht="6" customHeight="1">
      <c r="B54" s="68"/>
      <c r="C54" s="108"/>
      <c r="D54" s="108"/>
      <c r="E54" s="108"/>
      <c r="F54" s="108"/>
      <c r="G54" s="108"/>
      <c r="H54" s="109"/>
      <c r="I54" s="170"/>
      <c r="J54" s="222"/>
    </row>
    <row r="55" spans="2:9" ht="15" customHeight="1">
      <c r="B55" s="13" t="s">
        <v>89</v>
      </c>
      <c r="C55" s="167"/>
      <c r="D55" s="167"/>
      <c r="E55" s="167"/>
      <c r="F55" s="167"/>
      <c r="G55" s="167"/>
      <c r="H55" s="168"/>
      <c r="I55" s="167"/>
    </row>
  </sheetData>
  <printOptions verticalCentered="1"/>
  <pageMargins left="0.5905511811023623" right="0.7874015748031497" top="0.5118110236220472" bottom="0.5118110236220472" header="0.31496062992125984" footer="0.31496062992125984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4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375" style="22" customWidth="1"/>
    <col min="10" max="16384" width="14.875" style="22" customWidth="1"/>
  </cols>
  <sheetData>
    <row r="1" spans="1:8" s="17" customFormat="1" ht="51" customHeight="1">
      <c r="A1" s="15" t="s">
        <v>138</v>
      </c>
      <c r="B1" s="15"/>
      <c r="C1" s="16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9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  <c r="I3" s="37"/>
    </row>
    <row r="4" spans="1:9" ht="13.5" customHeight="1" hidden="1">
      <c r="A4" s="23" t="s">
        <v>5</v>
      </c>
      <c r="B4" s="23"/>
      <c r="C4" s="24">
        <v>0</v>
      </c>
      <c r="D4" s="25">
        <v>100</v>
      </c>
      <c r="E4" s="25"/>
      <c r="F4" s="25">
        <v>180</v>
      </c>
      <c r="G4" s="25" t="s">
        <v>31</v>
      </c>
      <c r="H4" s="38">
        <v>10030</v>
      </c>
      <c r="I4" s="37"/>
    </row>
    <row r="5" spans="1:9" ht="13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50</v>
      </c>
      <c r="H5" s="38">
        <v>250</v>
      </c>
      <c r="I5" s="37"/>
    </row>
    <row r="6" spans="1:9" ht="13.5" customHeight="1" hidden="1">
      <c r="A6" s="23" t="s">
        <v>7</v>
      </c>
      <c r="B6" s="23"/>
      <c r="C6" s="24">
        <v>0</v>
      </c>
      <c r="D6" s="25">
        <v>57</v>
      </c>
      <c r="E6" s="25"/>
      <c r="F6" s="25">
        <v>50</v>
      </c>
      <c r="G6" s="25">
        <v>500</v>
      </c>
      <c r="H6" s="38">
        <v>19250</v>
      </c>
      <c r="I6" s="37"/>
    </row>
    <row r="7" spans="1:9" ht="15" customHeight="1" hidden="1">
      <c r="A7" s="23" t="s">
        <v>8</v>
      </c>
      <c r="B7" s="23"/>
      <c r="C7" s="24">
        <v>0</v>
      </c>
      <c r="D7" s="25">
        <v>2480</v>
      </c>
      <c r="E7" s="25"/>
      <c r="F7" s="25">
        <v>0</v>
      </c>
      <c r="G7" s="25">
        <v>0</v>
      </c>
      <c r="H7" s="38">
        <v>8030</v>
      </c>
      <c r="I7" s="37"/>
    </row>
    <row r="8" spans="1:9" ht="15" customHeight="1" hidden="1">
      <c r="A8" s="23" t="s">
        <v>32</v>
      </c>
      <c r="B8" s="23"/>
      <c r="C8" s="24">
        <v>627</v>
      </c>
      <c r="D8" s="25">
        <v>8677</v>
      </c>
      <c r="E8" s="25"/>
      <c r="F8" s="25">
        <v>0</v>
      </c>
      <c r="G8" s="25">
        <v>2655</v>
      </c>
      <c r="H8" s="38">
        <v>260281</v>
      </c>
      <c r="I8" s="37"/>
    </row>
    <row r="9" spans="1:9" ht="15" customHeight="1" hidden="1">
      <c r="A9" s="23" t="s">
        <v>35</v>
      </c>
      <c r="B9" s="23"/>
      <c r="C9" s="24">
        <v>0</v>
      </c>
      <c r="D9" s="24">
        <v>508</v>
      </c>
      <c r="E9" s="24"/>
      <c r="F9" s="24">
        <v>0</v>
      </c>
      <c r="G9" s="24">
        <v>630</v>
      </c>
      <c r="H9" s="24">
        <v>54500</v>
      </c>
      <c r="I9" s="37"/>
    </row>
    <row r="10" spans="1:9" ht="15" customHeight="1" hidden="1">
      <c r="A10" s="23" t="s">
        <v>36</v>
      </c>
      <c r="B10" s="41">
        <f>SUM(C10,D10)</f>
        <v>74</v>
      </c>
      <c r="C10" s="25">
        <v>0</v>
      </c>
      <c r="D10" s="25">
        <v>74</v>
      </c>
      <c r="E10" s="41">
        <f aca="true" t="shared" si="0" ref="E10:E19">SUM(F10,G10)</f>
        <v>555</v>
      </c>
      <c r="F10" s="39">
        <v>0</v>
      </c>
      <c r="G10" s="39">
        <v>555</v>
      </c>
      <c r="H10" s="39">
        <v>14255</v>
      </c>
      <c r="I10" s="37"/>
    </row>
    <row r="11" spans="1:9" ht="15" customHeight="1" hidden="1">
      <c r="A11" s="11" t="s">
        <v>54</v>
      </c>
      <c r="B11" s="41">
        <f aca="true" t="shared" si="1" ref="B11:B19">SUM(C11,D11)</f>
        <v>5743</v>
      </c>
      <c r="C11" s="25">
        <v>295</v>
      </c>
      <c r="D11" s="25">
        <v>5448</v>
      </c>
      <c r="E11" s="41">
        <f t="shared" si="0"/>
        <v>930</v>
      </c>
      <c r="F11" s="39">
        <v>0</v>
      </c>
      <c r="G11" s="39">
        <v>930</v>
      </c>
      <c r="H11" s="39">
        <v>250500</v>
      </c>
      <c r="I11" s="37"/>
    </row>
    <row r="12" spans="1:9" ht="14.25" customHeight="1" hidden="1">
      <c r="A12" s="64" t="s">
        <v>108</v>
      </c>
      <c r="B12" s="41">
        <f t="shared" si="1"/>
        <v>410</v>
      </c>
      <c r="C12" s="25">
        <v>410</v>
      </c>
      <c r="D12" s="25">
        <v>0</v>
      </c>
      <c r="E12" s="41">
        <f t="shared" si="0"/>
        <v>800</v>
      </c>
      <c r="F12" s="39">
        <v>0</v>
      </c>
      <c r="G12" s="145">
        <v>800</v>
      </c>
      <c r="H12" s="24">
        <v>57000</v>
      </c>
      <c r="I12" s="37"/>
    </row>
    <row r="13" spans="1:9" ht="13.5" customHeight="1" hidden="1">
      <c r="A13" s="64" t="s">
        <v>109</v>
      </c>
      <c r="B13" s="41">
        <f t="shared" si="1"/>
        <v>3112</v>
      </c>
      <c r="C13" s="25">
        <v>1602</v>
      </c>
      <c r="D13" s="25">
        <v>1510</v>
      </c>
      <c r="E13" s="41">
        <f t="shared" si="0"/>
        <v>2572</v>
      </c>
      <c r="F13" s="39">
        <v>1077</v>
      </c>
      <c r="G13" s="145">
        <v>1495</v>
      </c>
      <c r="H13" s="24">
        <v>189990</v>
      </c>
      <c r="I13" s="37"/>
    </row>
    <row r="14" spans="1:9" ht="13.5" customHeight="1" hidden="1">
      <c r="A14" s="64" t="s">
        <v>110</v>
      </c>
      <c r="B14" s="41">
        <f t="shared" si="1"/>
        <v>0</v>
      </c>
      <c r="C14" s="25"/>
      <c r="D14" s="25"/>
      <c r="E14" s="41">
        <f t="shared" si="0"/>
        <v>50</v>
      </c>
      <c r="F14" s="39">
        <v>50</v>
      </c>
      <c r="G14" s="145"/>
      <c r="H14" s="24">
        <v>2000</v>
      </c>
      <c r="I14" s="37"/>
    </row>
    <row r="15" spans="1:9" ht="13.5" customHeight="1" hidden="1">
      <c r="A15" s="64" t="s">
        <v>111</v>
      </c>
      <c r="B15" s="41">
        <f t="shared" si="1"/>
        <v>0</v>
      </c>
      <c r="C15" s="147"/>
      <c r="D15" s="148"/>
      <c r="E15" s="41">
        <f t="shared" si="0"/>
        <v>0</v>
      </c>
      <c r="F15" s="147"/>
      <c r="G15" s="148"/>
      <c r="H15" s="24">
        <v>0</v>
      </c>
      <c r="I15" s="37"/>
    </row>
    <row r="16" spans="1:9" ht="13.5" customHeight="1" hidden="1">
      <c r="A16" s="64" t="s">
        <v>112</v>
      </c>
      <c r="B16" s="41">
        <f t="shared" si="1"/>
        <v>160</v>
      </c>
      <c r="C16" s="147">
        <v>160</v>
      </c>
      <c r="D16" s="148"/>
      <c r="E16" s="41">
        <f t="shared" si="0"/>
        <v>2040</v>
      </c>
      <c r="F16" s="147">
        <v>2040</v>
      </c>
      <c r="G16" s="148"/>
      <c r="H16" s="24">
        <v>51500</v>
      </c>
      <c r="I16" s="37"/>
    </row>
    <row r="17" spans="1:9" ht="13.5" customHeight="1" hidden="1">
      <c r="A17" s="64" t="s">
        <v>113</v>
      </c>
      <c r="B17" s="41">
        <f t="shared" si="1"/>
        <v>1305</v>
      </c>
      <c r="C17" s="147">
        <v>1305</v>
      </c>
      <c r="D17" s="148"/>
      <c r="E17" s="41">
        <f t="shared" si="0"/>
        <v>1104</v>
      </c>
      <c r="F17" s="147">
        <v>1104</v>
      </c>
      <c r="G17" s="148"/>
      <c r="H17" s="24">
        <v>55003</v>
      </c>
      <c r="I17" s="37"/>
    </row>
    <row r="18" spans="1:9" ht="13.5" customHeight="1">
      <c r="A18" s="64" t="s">
        <v>129</v>
      </c>
      <c r="B18" s="41">
        <f t="shared" si="1"/>
        <v>575</v>
      </c>
      <c r="C18" s="129">
        <v>575</v>
      </c>
      <c r="D18" s="137"/>
      <c r="E18" s="41">
        <f t="shared" si="0"/>
        <v>690</v>
      </c>
      <c r="F18" s="129">
        <v>690</v>
      </c>
      <c r="G18" s="137"/>
      <c r="H18" s="24">
        <v>39850</v>
      </c>
      <c r="I18" s="37"/>
    </row>
    <row r="19" spans="1:9" ht="13.5" customHeight="1">
      <c r="A19" s="64" t="s">
        <v>146</v>
      </c>
      <c r="B19" s="41">
        <f t="shared" si="1"/>
        <v>850</v>
      </c>
      <c r="C19" s="129">
        <v>850</v>
      </c>
      <c r="D19" s="137"/>
      <c r="E19" s="41">
        <f t="shared" si="0"/>
        <v>1450</v>
      </c>
      <c r="F19" s="129">
        <v>1450</v>
      </c>
      <c r="G19" s="137"/>
      <c r="H19" s="24">
        <v>135900</v>
      </c>
      <c r="I19" s="37"/>
    </row>
    <row r="20" spans="1:9" ht="13.5" customHeight="1">
      <c r="A20" s="64" t="s">
        <v>161</v>
      </c>
      <c r="B20" s="41">
        <v>1125</v>
      </c>
      <c r="C20" s="129"/>
      <c r="D20" s="137"/>
      <c r="E20" s="41">
        <v>5620</v>
      </c>
      <c r="F20" s="129"/>
      <c r="G20" s="137"/>
      <c r="H20" s="24">
        <v>249480</v>
      </c>
      <c r="I20" s="37"/>
    </row>
    <row r="21" spans="1:9" ht="13.5" customHeight="1">
      <c r="A21" s="64" t="s">
        <v>165</v>
      </c>
      <c r="B21" s="41">
        <v>2610</v>
      </c>
      <c r="C21" s="26"/>
      <c r="D21" s="144"/>
      <c r="E21" s="41">
        <v>4430</v>
      </c>
      <c r="F21" s="26"/>
      <c r="G21" s="144"/>
      <c r="H21" s="26">
        <v>239574</v>
      </c>
      <c r="I21" s="37"/>
    </row>
    <row r="22" spans="1:9" ht="13.5" customHeight="1">
      <c r="A22" s="64" t="s">
        <v>174</v>
      </c>
      <c r="B22" s="41">
        <f>B24</f>
        <v>1600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1130</v>
      </c>
      <c r="F22" s="41">
        <f t="shared" si="2"/>
        <v>0</v>
      </c>
      <c r="G22" s="41">
        <f t="shared" si="2"/>
        <v>0</v>
      </c>
      <c r="H22" s="26">
        <f t="shared" si="2"/>
        <v>63164</v>
      </c>
      <c r="I22" s="37"/>
    </row>
    <row r="23" spans="1:9" ht="9" customHeight="1">
      <c r="A23" s="27"/>
      <c r="B23" s="107"/>
      <c r="C23" s="129"/>
      <c r="D23" s="137"/>
      <c r="E23" s="91"/>
      <c r="F23" s="129"/>
      <c r="G23" s="137"/>
      <c r="H23" s="53"/>
      <c r="I23" s="37"/>
    </row>
    <row r="24" spans="1:9" ht="13.5" customHeight="1">
      <c r="A24" s="30" t="s">
        <v>57</v>
      </c>
      <c r="B24" s="41">
        <f>B27</f>
        <v>1600</v>
      </c>
      <c r="C24" s="41">
        <f aca="true" t="shared" si="3" ref="C24:H24">C27</f>
        <v>0</v>
      </c>
      <c r="D24" s="41">
        <f t="shared" si="3"/>
        <v>0</v>
      </c>
      <c r="E24" s="41">
        <f t="shared" si="3"/>
        <v>1130</v>
      </c>
      <c r="F24" s="41">
        <f t="shared" si="3"/>
        <v>0</v>
      </c>
      <c r="G24" s="41">
        <f t="shared" si="3"/>
        <v>0</v>
      </c>
      <c r="H24" s="26">
        <f t="shared" si="3"/>
        <v>63164</v>
      </c>
      <c r="I24" s="37"/>
    </row>
    <row r="25" spans="1:9" ht="9" customHeight="1">
      <c r="A25" s="69"/>
      <c r="B25" s="124"/>
      <c r="C25" s="129"/>
      <c r="D25" s="137"/>
      <c r="E25" s="91"/>
      <c r="F25" s="129"/>
      <c r="G25" s="137"/>
      <c r="H25" s="53"/>
      <c r="I25" s="37"/>
    </row>
    <row r="26" spans="1:9" ht="13.5" customHeight="1" hidden="1">
      <c r="A26" s="84" t="s">
        <v>115</v>
      </c>
      <c r="B26" s="41">
        <v>0</v>
      </c>
      <c r="C26" s="129"/>
      <c r="D26" s="137"/>
      <c r="E26" s="41">
        <v>920</v>
      </c>
      <c r="F26" s="143"/>
      <c r="G26" s="137"/>
      <c r="H26" s="53">
        <v>60064</v>
      </c>
      <c r="I26" s="218"/>
    </row>
    <row r="27" spans="1:9" ht="13.5" customHeight="1">
      <c r="A27" s="71" t="s">
        <v>62</v>
      </c>
      <c r="B27" s="120">
        <v>1600</v>
      </c>
      <c r="C27" s="132"/>
      <c r="D27" s="142"/>
      <c r="E27" s="120">
        <v>1130</v>
      </c>
      <c r="F27" s="152"/>
      <c r="G27" s="142"/>
      <c r="H27" s="63">
        <v>63164</v>
      </c>
      <c r="I27" s="37"/>
    </row>
    <row r="28" spans="1:9" ht="6" customHeight="1" hidden="1">
      <c r="A28" s="84"/>
      <c r="B28" s="126"/>
      <c r="C28" s="182"/>
      <c r="D28" s="159"/>
      <c r="E28" s="124"/>
      <c r="F28" s="182"/>
      <c r="G28" s="159"/>
      <c r="H28" s="53"/>
      <c r="I28" s="37"/>
    </row>
    <row r="29" spans="1:9" ht="13.5" customHeight="1" hidden="1">
      <c r="A29" s="30" t="s">
        <v>58</v>
      </c>
      <c r="B29" s="41">
        <f>SUM(B31)</f>
        <v>0</v>
      </c>
      <c r="C29" s="129"/>
      <c r="D29" s="137"/>
      <c r="E29" s="41">
        <f>SUM(E31)</f>
        <v>0</v>
      </c>
      <c r="F29" s="129"/>
      <c r="G29" s="137"/>
      <c r="H29" s="26">
        <f>SUM(H31)</f>
        <v>0</v>
      </c>
      <c r="I29" s="37"/>
    </row>
    <row r="30" spans="1:9" ht="6" customHeight="1" hidden="1">
      <c r="A30" s="69"/>
      <c r="B30" s="124"/>
      <c r="C30" s="129"/>
      <c r="D30" s="137"/>
      <c r="E30" s="91"/>
      <c r="F30" s="129"/>
      <c r="G30" s="137"/>
      <c r="H30" s="53"/>
      <c r="I30" s="37"/>
    </row>
    <row r="31" spans="1:9" ht="13.5" customHeight="1" hidden="1">
      <c r="A31" s="71" t="s">
        <v>105</v>
      </c>
      <c r="B31" s="120">
        <f>SUM(C31,D31)</f>
        <v>0</v>
      </c>
      <c r="C31" s="129"/>
      <c r="D31" s="137"/>
      <c r="E31" s="120">
        <v>0</v>
      </c>
      <c r="F31" s="143"/>
      <c r="G31" s="137"/>
      <c r="H31" s="63">
        <v>0</v>
      </c>
      <c r="I31" s="37"/>
    </row>
    <row r="32" spans="2:9" ht="15" customHeight="1">
      <c r="B32" s="38"/>
      <c r="C32" s="133"/>
      <c r="D32" s="133"/>
      <c r="E32" s="38"/>
      <c r="F32" s="183"/>
      <c r="G32" s="133"/>
      <c r="H32" s="65"/>
      <c r="I32" s="37"/>
    </row>
    <row r="33" spans="3:7" ht="16.5">
      <c r="C33" s="37"/>
      <c r="D33" s="37"/>
      <c r="F33" s="37"/>
      <c r="G33" s="37"/>
    </row>
    <row r="34" spans="3:4" ht="16.5">
      <c r="C34" s="37"/>
      <c r="D34" s="37"/>
    </row>
  </sheetData>
  <printOptions horizontalCentered="1"/>
  <pageMargins left="0.5905511811023623" right="0.7874015748031497" top="4.330708661417323" bottom="0.984251968503937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30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145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2128</v>
      </c>
      <c r="D4" s="25">
        <v>1150</v>
      </c>
      <c r="E4" s="25"/>
      <c r="F4" s="25">
        <v>5870</v>
      </c>
      <c r="G4" s="25">
        <v>550</v>
      </c>
      <c r="H4" s="38">
        <v>188687</v>
      </c>
    </row>
    <row r="5" spans="1:8" ht="15" customHeight="1" hidden="1">
      <c r="A5" s="10" t="s">
        <v>6</v>
      </c>
      <c r="B5" s="10"/>
      <c r="C5" s="24">
        <v>0</v>
      </c>
      <c r="D5" s="25">
        <v>0</v>
      </c>
      <c r="E5" s="25"/>
      <c r="F5" s="25">
        <v>0</v>
      </c>
      <c r="G5" s="25">
        <v>75</v>
      </c>
      <c r="H5" s="38">
        <v>2500</v>
      </c>
    </row>
    <row r="6" spans="1:8" ht="15" customHeight="1" hidden="1">
      <c r="A6" s="10" t="s">
        <v>7</v>
      </c>
      <c r="B6" s="10"/>
      <c r="C6" s="24">
        <v>0</v>
      </c>
      <c r="D6" s="25">
        <v>2075</v>
      </c>
      <c r="E6" s="25"/>
      <c r="F6" s="25">
        <v>4</v>
      </c>
      <c r="G6" s="25">
        <v>2401</v>
      </c>
      <c r="H6" s="38">
        <v>110914</v>
      </c>
    </row>
    <row r="7" spans="1:8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5" customHeight="1" hidden="1">
      <c r="A8" s="10" t="s">
        <v>32</v>
      </c>
      <c r="B8" s="10"/>
      <c r="C8" s="24">
        <v>755</v>
      </c>
      <c r="D8" s="24">
        <v>6076</v>
      </c>
      <c r="E8" s="24"/>
      <c r="F8" s="24">
        <v>669</v>
      </c>
      <c r="G8" s="25">
        <v>15765</v>
      </c>
      <c r="H8" s="38">
        <v>1674708</v>
      </c>
    </row>
    <row r="9" spans="1:8" ht="15" customHeight="1" hidden="1">
      <c r="A9" s="10" t="s">
        <v>35</v>
      </c>
      <c r="B9" s="10"/>
      <c r="C9" s="24">
        <v>0</v>
      </c>
      <c r="D9" s="24">
        <v>11102</v>
      </c>
      <c r="E9" s="24"/>
      <c r="F9" s="24">
        <v>0</v>
      </c>
      <c r="G9" s="24">
        <v>1510</v>
      </c>
      <c r="H9" s="24">
        <v>205310</v>
      </c>
    </row>
    <row r="10" spans="1:8" ht="15" customHeight="1" hidden="1">
      <c r="A10" s="10" t="s">
        <v>36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805</v>
      </c>
      <c r="F10" s="39">
        <v>0</v>
      </c>
      <c r="G10" s="39">
        <v>805</v>
      </c>
      <c r="H10" s="39">
        <v>46935</v>
      </c>
    </row>
    <row r="11" spans="1:8" ht="15" customHeight="1" hidden="1">
      <c r="A11" s="10" t="s">
        <v>54</v>
      </c>
      <c r="B11" s="41">
        <f t="shared" si="0"/>
        <v>3110</v>
      </c>
      <c r="C11" s="24">
        <v>0</v>
      </c>
      <c r="D11" s="39">
        <v>3110</v>
      </c>
      <c r="E11" s="41">
        <f t="shared" si="1"/>
        <v>1200</v>
      </c>
      <c r="F11" s="39">
        <v>0</v>
      </c>
      <c r="G11" s="39">
        <v>1200</v>
      </c>
      <c r="H11" s="39">
        <v>189531</v>
      </c>
    </row>
    <row r="12" spans="1:8" ht="14.25" customHeight="1" hidden="1">
      <c r="A12" s="64" t="s">
        <v>108</v>
      </c>
      <c r="B12" s="41">
        <f t="shared" si="0"/>
        <v>250</v>
      </c>
      <c r="C12" s="24">
        <v>0</v>
      </c>
      <c r="D12" s="39">
        <v>250</v>
      </c>
      <c r="E12" s="41">
        <f t="shared" si="1"/>
        <v>1300</v>
      </c>
      <c r="F12" s="39">
        <v>0</v>
      </c>
      <c r="G12" s="39">
        <v>1300</v>
      </c>
      <c r="H12" s="39">
        <v>62000</v>
      </c>
    </row>
    <row r="13" spans="1:8" ht="14.25" customHeight="1" hidden="1">
      <c r="A13" s="64" t="s">
        <v>109</v>
      </c>
      <c r="B13" s="41">
        <f t="shared" si="0"/>
        <v>2732</v>
      </c>
      <c r="C13" s="24">
        <v>999</v>
      </c>
      <c r="D13" s="39">
        <v>1733</v>
      </c>
      <c r="E13" s="41">
        <f t="shared" si="1"/>
        <v>3837</v>
      </c>
      <c r="F13" s="39">
        <v>2797</v>
      </c>
      <c r="G13" s="39">
        <v>1040</v>
      </c>
      <c r="H13" s="39">
        <v>328476</v>
      </c>
    </row>
    <row r="14" spans="1:8" ht="14.25" customHeight="1" hidden="1">
      <c r="A14" s="64" t="s">
        <v>110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39">
        <v>0</v>
      </c>
    </row>
    <row r="15" spans="1:8" ht="14.25" customHeight="1" hidden="1">
      <c r="A15" s="64" t="s">
        <v>111</v>
      </c>
      <c r="B15" s="41">
        <f t="shared" si="0"/>
        <v>150</v>
      </c>
      <c r="C15" s="24">
        <v>150</v>
      </c>
      <c r="D15" s="39"/>
      <c r="E15" s="41">
        <f t="shared" si="1"/>
        <v>60</v>
      </c>
      <c r="F15" s="147">
        <v>60</v>
      </c>
      <c r="G15" s="151"/>
      <c r="H15" s="39">
        <v>10000</v>
      </c>
    </row>
    <row r="16" spans="1:8" ht="14.25" customHeight="1" hidden="1">
      <c r="A16" s="64" t="s">
        <v>112</v>
      </c>
      <c r="B16" s="41">
        <f t="shared" si="0"/>
        <v>750</v>
      </c>
      <c r="C16" s="24">
        <v>750</v>
      </c>
      <c r="D16" s="39"/>
      <c r="E16" s="41">
        <f t="shared" si="1"/>
        <v>4150</v>
      </c>
      <c r="F16" s="147">
        <v>4150</v>
      </c>
      <c r="G16" s="151"/>
      <c r="H16" s="39">
        <v>119500</v>
      </c>
    </row>
    <row r="17" spans="1:8" ht="14.25" customHeight="1" hidden="1">
      <c r="A17" s="64" t="s">
        <v>113</v>
      </c>
      <c r="B17" s="41">
        <f t="shared" si="0"/>
        <v>3390</v>
      </c>
      <c r="C17" s="24">
        <v>3390</v>
      </c>
      <c r="D17" s="39"/>
      <c r="E17" s="41">
        <f t="shared" si="1"/>
        <v>2360</v>
      </c>
      <c r="F17" s="147">
        <v>2360</v>
      </c>
      <c r="G17" s="151"/>
      <c r="H17" s="39">
        <v>136315</v>
      </c>
    </row>
    <row r="18" spans="1:8" ht="14.25" customHeight="1">
      <c r="A18" s="64" t="s">
        <v>129</v>
      </c>
      <c r="B18" s="41">
        <f t="shared" si="0"/>
        <v>425</v>
      </c>
      <c r="C18" s="129">
        <v>425</v>
      </c>
      <c r="D18" s="137"/>
      <c r="E18" s="41">
        <f t="shared" si="1"/>
        <v>3950</v>
      </c>
      <c r="F18" s="129">
        <v>3950</v>
      </c>
      <c r="G18" s="133"/>
      <c r="H18" s="39">
        <v>198090</v>
      </c>
    </row>
    <row r="19" spans="1:8" ht="14.25" customHeight="1">
      <c r="A19" s="64" t="s">
        <v>146</v>
      </c>
      <c r="B19" s="41">
        <f t="shared" si="0"/>
        <v>870</v>
      </c>
      <c r="C19" s="129">
        <v>870</v>
      </c>
      <c r="D19" s="137"/>
      <c r="E19" s="41">
        <f t="shared" si="1"/>
        <v>2070</v>
      </c>
      <c r="F19" s="129">
        <v>2070</v>
      </c>
      <c r="G19" s="133"/>
      <c r="H19" s="39">
        <v>110350</v>
      </c>
    </row>
    <row r="20" spans="1:8" ht="14.25" customHeight="1">
      <c r="A20" s="64" t="s">
        <v>161</v>
      </c>
      <c r="B20" s="41">
        <v>672</v>
      </c>
      <c r="C20" s="129"/>
      <c r="D20" s="137"/>
      <c r="E20" s="41">
        <v>7305</v>
      </c>
      <c r="F20" s="129"/>
      <c r="G20" s="133"/>
      <c r="H20" s="39">
        <v>290850</v>
      </c>
    </row>
    <row r="21" spans="1:9" ht="14.25" customHeight="1">
      <c r="A21" s="64" t="s">
        <v>165</v>
      </c>
      <c r="B21" s="41">
        <v>5900</v>
      </c>
      <c r="C21" s="26"/>
      <c r="D21" s="144"/>
      <c r="E21" s="41">
        <v>10990</v>
      </c>
      <c r="F21" s="26"/>
      <c r="G21" s="144"/>
      <c r="H21" s="26">
        <v>734060</v>
      </c>
      <c r="I21" s="37"/>
    </row>
    <row r="22" spans="1:9" ht="14.25" customHeight="1">
      <c r="A22" s="64" t="s">
        <v>174</v>
      </c>
      <c r="B22" s="41">
        <f>B24</f>
        <v>1950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5880</v>
      </c>
      <c r="F22" s="41">
        <f t="shared" si="2"/>
        <v>0</v>
      </c>
      <c r="G22" s="41">
        <f t="shared" si="2"/>
        <v>0</v>
      </c>
      <c r="H22" s="26">
        <f t="shared" si="2"/>
        <v>258494</v>
      </c>
      <c r="I22" s="37"/>
    </row>
    <row r="23" spans="1:8" ht="6" customHeight="1">
      <c r="A23" s="27"/>
      <c r="B23" s="107"/>
      <c r="C23" s="129"/>
      <c r="D23" s="137"/>
      <c r="E23" s="91"/>
      <c r="F23" s="129"/>
      <c r="G23" s="137"/>
      <c r="H23" s="53"/>
    </row>
    <row r="24" spans="1:9" ht="14.25" customHeight="1">
      <c r="A24" s="30" t="s">
        <v>57</v>
      </c>
      <c r="B24" s="122">
        <f>SUM(B27:B29)</f>
        <v>1950</v>
      </c>
      <c r="C24" s="122">
        <f aca="true" t="shared" si="3" ref="C24:H24">SUM(C27:C29)</f>
        <v>0</v>
      </c>
      <c r="D24" s="122">
        <f t="shared" si="3"/>
        <v>0</v>
      </c>
      <c r="E24" s="122">
        <f t="shared" si="3"/>
        <v>5880</v>
      </c>
      <c r="F24" s="122">
        <f t="shared" si="3"/>
        <v>0</v>
      </c>
      <c r="G24" s="122">
        <f t="shared" si="3"/>
        <v>0</v>
      </c>
      <c r="H24" s="31">
        <f t="shared" si="3"/>
        <v>258494</v>
      </c>
      <c r="I24" s="37"/>
    </row>
    <row r="25" spans="1:8" ht="6" customHeight="1">
      <c r="A25" s="69"/>
      <c r="B25" s="124"/>
      <c r="C25" s="129"/>
      <c r="D25" s="137"/>
      <c r="E25" s="91"/>
      <c r="F25" s="129"/>
      <c r="G25" s="133"/>
      <c r="H25" s="53"/>
    </row>
    <row r="26" spans="1:8" s="83" customFormat="1" ht="13.5" customHeight="1" hidden="1">
      <c r="A26" s="84" t="s">
        <v>40</v>
      </c>
      <c r="B26" s="41">
        <f>SUM(C26,D26)</f>
        <v>0</v>
      </c>
      <c r="C26" s="53"/>
      <c r="D26" s="69"/>
      <c r="E26" s="41">
        <v>500</v>
      </c>
      <c r="F26" s="53"/>
      <c r="G26" s="69"/>
      <c r="H26" s="53">
        <v>16000</v>
      </c>
    </row>
    <row r="27" spans="1:8" ht="13.5" customHeight="1">
      <c r="A27" s="64" t="s">
        <v>63</v>
      </c>
      <c r="B27" s="41">
        <v>850</v>
      </c>
      <c r="C27" s="129"/>
      <c r="D27" s="137"/>
      <c r="E27" s="41">
        <v>3280</v>
      </c>
      <c r="F27" s="129"/>
      <c r="G27" s="133"/>
      <c r="H27" s="53">
        <v>123200</v>
      </c>
    </row>
    <row r="28" spans="1:8" ht="13.5" customHeight="1">
      <c r="A28" s="64" t="s">
        <v>71</v>
      </c>
      <c r="B28" s="41">
        <v>700</v>
      </c>
      <c r="C28" s="129"/>
      <c r="D28" s="137"/>
      <c r="E28" s="41">
        <v>1370</v>
      </c>
      <c r="F28" s="129"/>
      <c r="G28" s="133"/>
      <c r="H28" s="53">
        <v>87794</v>
      </c>
    </row>
    <row r="29" spans="1:8" ht="13.5" customHeight="1">
      <c r="A29" s="71" t="s">
        <v>48</v>
      </c>
      <c r="B29" s="120">
        <v>400</v>
      </c>
      <c r="C29" s="129"/>
      <c r="D29" s="137"/>
      <c r="E29" s="120">
        <v>1230</v>
      </c>
      <c r="F29" s="129"/>
      <c r="G29" s="133"/>
      <c r="H29" s="63">
        <v>47500</v>
      </c>
    </row>
    <row r="30" spans="3:7" ht="16.5">
      <c r="C30" s="37"/>
      <c r="D30" s="37"/>
      <c r="F30" s="37"/>
      <c r="G30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3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1" customHeight="1">
      <c r="A1" s="15" t="s">
        <v>139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23" t="s">
        <v>5</v>
      </c>
      <c r="B4" s="23"/>
      <c r="C4" s="24">
        <v>300</v>
      </c>
      <c r="D4" s="25">
        <v>304</v>
      </c>
      <c r="E4" s="25"/>
      <c r="F4" s="25">
        <v>610</v>
      </c>
      <c r="G4" s="25">
        <v>3840</v>
      </c>
      <c r="H4" s="38">
        <v>105384</v>
      </c>
    </row>
    <row r="5" spans="1:8" ht="1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5" customHeight="1" hidden="1">
      <c r="A6" s="23" t="s">
        <v>7</v>
      </c>
      <c r="B6" s="23"/>
      <c r="C6" s="24">
        <v>200</v>
      </c>
      <c r="D6" s="25">
        <v>974</v>
      </c>
      <c r="E6" s="25"/>
      <c r="F6" s="25">
        <v>10</v>
      </c>
      <c r="G6" s="25">
        <v>2655</v>
      </c>
      <c r="H6" s="38">
        <v>67745</v>
      </c>
    </row>
    <row r="7" spans="1:8" ht="15" customHeight="1" hidden="1">
      <c r="A7" s="23" t="s">
        <v>8</v>
      </c>
      <c r="B7" s="23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5" customHeight="1" hidden="1">
      <c r="A8" s="23" t="s">
        <v>32</v>
      </c>
      <c r="B8" s="23"/>
      <c r="C8" s="24">
        <v>0</v>
      </c>
      <c r="D8" s="24">
        <v>20</v>
      </c>
      <c r="E8" s="24"/>
      <c r="F8" s="24">
        <v>880</v>
      </c>
      <c r="G8" s="25">
        <v>9835</v>
      </c>
      <c r="H8" s="38">
        <v>217771</v>
      </c>
    </row>
    <row r="9" spans="1:8" ht="15" customHeight="1" hidden="1">
      <c r="A9" s="23" t="s">
        <v>35</v>
      </c>
      <c r="B9" s="23"/>
      <c r="C9" s="24">
        <v>0</v>
      </c>
      <c r="D9" s="24">
        <v>30</v>
      </c>
      <c r="E9" s="24"/>
      <c r="F9" s="24">
        <v>0</v>
      </c>
      <c r="G9" s="24">
        <v>13640</v>
      </c>
      <c r="H9" s="24">
        <v>313166</v>
      </c>
    </row>
    <row r="10" spans="1:8" ht="15" customHeight="1" hidden="1">
      <c r="A10" s="23" t="s">
        <v>36</v>
      </c>
      <c r="B10" s="41">
        <f>SUM(C10,D10)</f>
        <v>0</v>
      </c>
      <c r="C10" s="25">
        <v>0</v>
      </c>
      <c r="D10" s="25">
        <v>0</v>
      </c>
      <c r="E10" s="41">
        <f aca="true" t="shared" si="0" ref="E10:E19">SUM(F10,G10)</f>
        <v>11436</v>
      </c>
      <c r="F10" s="39">
        <v>0</v>
      </c>
      <c r="G10" s="39">
        <v>11436</v>
      </c>
      <c r="H10" s="39">
        <v>232561</v>
      </c>
    </row>
    <row r="11" spans="1:8" ht="15" customHeight="1" hidden="1">
      <c r="A11" s="11" t="s">
        <v>54</v>
      </c>
      <c r="B11" s="41">
        <f aca="true" t="shared" si="1" ref="B11:B19">SUM(C11,D11)</f>
        <v>100</v>
      </c>
      <c r="C11" s="25">
        <v>0</v>
      </c>
      <c r="D11" s="25">
        <v>100</v>
      </c>
      <c r="E11" s="41">
        <f t="shared" si="0"/>
        <v>4295</v>
      </c>
      <c r="F11" s="39">
        <v>0</v>
      </c>
      <c r="G11" s="39">
        <v>4295</v>
      </c>
      <c r="H11" s="39">
        <v>62600</v>
      </c>
    </row>
    <row r="12" spans="1:8" ht="14.25" customHeight="1" hidden="1">
      <c r="A12" s="64" t="s">
        <v>108</v>
      </c>
      <c r="B12" s="41">
        <f t="shared" si="1"/>
        <v>160</v>
      </c>
      <c r="C12" s="25">
        <v>0</v>
      </c>
      <c r="D12" s="25">
        <v>160</v>
      </c>
      <c r="E12" s="41">
        <f t="shared" si="0"/>
        <v>5040</v>
      </c>
      <c r="F12" s="39">
        <v>0</v>
      </c>
      <c r="G12" s="39">
        <v>5040</v>
      </c>
      <c r="H12" s="39">
        <v>121400</v>
      </c>
    </row>
    <row r="13" spans="1:8" ht="13.5" customHeight="1" hidden="1">
      <c r="A13" s="64" t="s">
        <v>109</v>
      </c>
      <c r="B13" s="41">
        <f t="shared" si="1"/>
        <v>2152</v>
      </c>
      <c r="C13" s="25">
        <v>82</v>
      </c>
      <c r="D13" s="25">
        <v>2070</v>
      </c>
      <c r="E13" s="41">
        <f t="shared" si="0"/>
        <v>670</v>
      </c>
      <c r="F13" s="39">
        <v>0</v>
      </c>
      <c r="G13" s="39">
        <v>670</v>
      </c>
      <c r="H13" s="39">
        <v>99700</v>
      </c>
    </row>
    <row r="14" spans="1:8" ht="13.5" customHeight="1" hidden="1">
      <c r="A14" s="64" t="s">
        <v>110</v>
      </c>
      <c r="B14" s="41">
        <f t="shared" si="1"/>
        <v>1500</v>
      </c>
      <c r="C14" s="25">
        <v>1500</v>
      </c>
      <c r="D14" s="25"/>
      <c r="E14" s="41">
        <f t="shared" si="0"/>
        <v>0</v>
      </c>
      <c r="F14" s="39"/>
      <c r="G14" s="39"/>
      <c r="H14" s="39">
        <v>9000</v>
      </c>
    </row>
    <row r="15" spans="1:8" ht="13.5" customHeight="1" hidden="1">
      <c r="A15" s="64" t="s">
        <v>111</v>
      </c>
      <c r="B15" s="41">
        <f t="shared" si="1"/>
        <v>0</v>
      </c>
      <c r="C15" s="25"/>
      <c r="D15" s="25"/>
      <c r="E15" s="41">
        <f t="shared" si="0"/>
        <v>300</v>
      </c>
      <c r="F15" s="39">
        <v>300</v>
      </c>
      <c r="G15" s="39"/>
      <c r="H15" s="39">
        <v>9000</v>
      </c>
    </row>
    <row r="16" spans="1:8" ht="13.5" customHeight="1" hidden="1">
      <c r="A16" s="64" t="s">
        <v>112</v>
      </c>
      <c r="B16" s="41">
        <f t="shared" si="1"/>
        <v>1200</v>
      </c>
      <c r="C16" s="24">
        <v>1200</v>
      </c>
      <c r="D16" s="145"/>
      <c r="E16" s="41">
        <f t="shared" si="0"/>
        <v>400</v>
      </c>
      <c r="F16" s="39">
        <v>400</v>
      </c>
      <c r="G16" s="39"/>
      <c r="H16" s="39">
        <v>19600</v>
      </c>
    </row>
    <row r="17" spans="1:8" ht="14.25" customHeight="1" hidden="1">
      <c r="A17" s="64" t="s">
        <v>113</v>
      </c>
      <c r="B17" s="41">
        <f t="shared" si="1"/>
        <v>5550</v>
      </c>
      <c r="C17" s="24">
        <v>5550</v>
      </c>
      <c r="D17" s="145"/>
      <c r="E17" s="41">
        <f t="shared" si="0"/>
        <v>1810</v>
      </c>
      <c r="F17" s="39">
        <v>1810</v>
      </c>
      <c r="G17" s="39"/>
      <c r="H17" s="39">
        <v>119363</v>
      </c>
    </row>
    <row r="18" spans="1:8" s="83" customFormat="1" ht="13.5" customHeight="1">
      <c r="A18" s="64" t="s">
        <v>129</v>
      </c>
      <c r="B18" s="41">
        <f t="shared" si="1"/>
        <v>350</v>
      </c>
      <c r="C18" s="266">
        <v>350</v>
      </c>
      <c r="D18" s="165"/>
      <c r="E18" s="41">
        <f t="shared" si="0"/>
        <v>200</v>
      </c>
      <c r="F18" s="133">
        <v>200</v>
      </c>
      <c r="G18" s="133"/>
      <c r="H18" s="39">
        <v>16650</v>
      </c>
    </row>
    <row r="19" spans="1:8" s="83" customFormat="1" ht="13.5" customHeight="1">
      <c r="A19" s="64" t="s">
        <v>146</v>
      </c>
      <c r="B19" s="41">
        <f t="shared" si="1"/>
        <v>25</v>
      </c>
      <c r="C19" s="266">
        <v>25</v>
      </c>
      <c r="D19" s="165"/>
      <c r="E19" s="41">
        <f t="shared" si="0"/>
        <v>1690</v>
      </c>
      <c r="F19" s="133">
        <v>1690</v>
      </c>
      <c r="G19" s="133"/>
      <c r="H19" s="39">
        <v>46430</v>
      </c>
    </row>
    <row r="20" spans="1:8" s="83" customFormat="1" ht="13.5" customHeight="1">
      <c r="A20" s="64" t="s">
        <v>161</v>
      </c>
      <c r="B20" s="41">
        <v>7930</v>
      </c>
      <c r="C20" s="266"/>
      <c r="D20" s="165"/>
      <c r="E20" s="41">
        <v>3500</v>
      </c>
      <c r="F20" s="133"/>
      <c r="G20" s="133"/>
      <c r="H20" s="39">
        <v>341700</v>
      </c>
    </row>
    <row r="21" spans="1:9" s="83" customFormat="1" ht="13.5" customHeight="1">
      <c r="A21" s="64" t="s">
        <v>165</v>
      </c>
      <c r="B21" s="41">
        <v>10110</v>
      </c>
      <c r="C21" s="26"/>
      <c r="D21" s="144"/>
      <c r="E21" s="41">
        <v>15180</v>
      </c>
      <c r="F21" s="26"/>
      <c r="G21" s="144"/>
      <c r="H21" s="26">
        <v>712600</v>
      </c>
      <c r="I21" s="38"/>
    </row>
    <row r="22" spans="1:9" s="83" customFormat="1" ht="13.5" customHeight="1">
      <c r="A22" s="64" t="s">
        <v>174</v>
      </c>
      <c r="B22" s="41">
        <f>B24</f>
        <v>1764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1210</v>
      </c>
      <c r="F22" s="41">
        <f t="shared" si="2"/>
        <v>0</v>
      </c>
      <c r="G22" s="41">
        <f t="shared" si="2"/>
        <v>0</v>
      </c>
      <c r="H22" s="26">
        <f t="shared" si="2"/>
        <v>123952</v>
      </c>
      <c r="I22" s="38"/>
    </row>
    <row r="23" spans="1:8" s="83" customFormat="1" ht="5.25" customHeight="1">
      <c r="A23" s="10"/>
      <c r="B23" s="41"/>
      <c r="C23" s="266"/>
      <c r="D23" s="165"/>
      <c r="E23" s="41"/>
      <c r="F23" s="133"/>
      <c r="G23" s="133"/>
      <c r="H23" s="39"/>
    </row>
    <row r="24" spans="1:9" ht="13.5" customHeight="1">
      <c r="A24" s="61" t="s">
        <v>57</v>
      </c>
      <c r="B24" s="41">
        <f>SUM(B26:B27)</f>
        <v>1764</v>
      </c>
      <c r="C24" s="41">
        <f aca="true" t="shared" si="3" ref="C24:H24">SUM(C26:C27)</f>
        <v>0</v>
      </c>
      <c r="D24" s="41">
        <f t="shared" si="3"/>
        <v>0</v>
      </c>
      <c r="E24" s="41">
        <f t="shared" si="3"/>
        <v>1210</v>
      </c>
      <c r="F24" s="41">
        <f t="shared" si="3"/>
        <v>0</v>
      </c>
      <c r="G24" s="41">
        <f t="shared" si="3"/>
        <v>0</v>
      </c>
      <c r="H24" s="26">
        <f t="shared" si="3"/>
        <v>123952</v>
      </c>
      <c r="I24" s="37"/>
    </row>
    <row r="25" spans="1:8" ht="5.25" customHeight="1">
      <c r="A25" s="65"/>
      <c r="B25" s="124"/>
      <c r="C25" s="266"/>
      <c r="D25" s="165"/>
      <c r="E25" s="124"/>
      <c r="F25" s="133"/>
      <c r="G25" s="133"/>
      <c r="H25" s="65"/>
    </row>
    <row r="26" spans="1:8" ht="13.5" customHeight="1">
      <c r="A26" s="10" t="s">
        <v>67</v>
      </c>
      <c r="B26" s="41">
        <v>1614</v>
      </c>
      <c r="C26" s="266"/>
      <c r="D26" s="165"/>
      <c r="E26" s="41">
        <v>910</v>
      </c>
      <c r="F26" s="133"/>
      <c r="G26" s="133"/>
      <c r="H26" s="65">
        <v>97452</v>
      </c>
    </row>
    <row r="27" spans="1:8" ht="13.5" customHeight="1">
      <c r="A27" s="286" t="s">
        <v>71</v>
      </c>
      <c r="B27" s="120">
        <v>150</v>
      </c>
      <c r="C27" s="287"/>
      <c r="D27" s="288"/>
      <c r="E27" s="120">
        <v>300</v>
      </c>
      <c r="F27" s="131"/>
      <c r="G27" s="131"/>
      <c r="H27" s="87">
        <v>26500</v>
      </c>
    </row>
    <row r="28" spans="1:8" ht="13.5" customHeight="1" hidden="1">
      <c r="A28" s="10" t="s">
        <v>55</v>
      </c>
      <c r="B28" s="41">
        <v>5800</v>
      </c>
      <c r="C28" s="266"/>
      <c r="D28" s="165"/>
      <c r="E28" s="41">
        <v>12550</v>
      </c>
      <c r="F28" s="133"/>
      <c r="G28" s="133"/>
      <c r="H28" s="65">
        <v>508800</v>
      </c>
    </row>
    <row r="29" spans="1:8" ht="13.5" customHeight="1" hidden="1">
      <c r="A29" s="64" t="s">
        <v>45</v>
      </c>
      <c r="B29" s="41">
        <f>SUM(C29,D29)</f>
        <v>0</v>
      </c>
      <c r="C29" s="91">
        <v>0</v>
      </c>
      <c r="D29" s="91"/>
      <c r="E29" s="41">
        <v>250</v>
      </c>
      <c r="F29" s="90"/>
      <c r="G29" s="98"/>
      <c r="H29" s="53">
        <v>8000</v>
      </c>
    </row>
    <row r="30" spans="1:8" ht="13.5" customHeight="1" hidden="1">
      <c r="A30" s="68" t="s">
        <v>116</v>
      </c>
      <c r="B30" s="120">
        <f>SUM(C30,D30)</f>
        <v>0</v>
      </c>
      <c r="C30" s="283">
        <v>0</v>
      </c>
      <c r="D30" s="95"/>
      <c r="E30" s="120">
        <v>310</v>
      </c>
      <c r="F30" s="92"/>
      <c r="G30" s="153"/>
      <c r="H30" s="87">
        <v>11000</v>
      </c>
    </row>
    <row r="31" spans="1:8" ht="9.75" customHeight="1" hidden="1">
      <c r="A31" s="51"/>
      <c r="B31" s="52"/>
      <c r="C31" s="90"/>
      <c r="D31" s="90"/>
      <c r="E31" s="90"/>
      <c r="F31" s="90"/>
      <c r="G31" s="88"/>
      <c r="H31" s="29"/>
    </row>
    <row r="32" spans="1:8" ht="15" customHeight="1" hidden="1">
      <c r="A32" s="50" t="s">
        <v>42</v>
      </c>
      <c r="B32" s="40"/>
      <c r="C32" s="90">
        <f>SUM(C34)</f>
        <v>0</v>
      </c>
      <c r="D32" s="90"/>
      <c r="E32" s="90"/>
      <c r="F32" s="90"/>
      <c r="G32" s="88"/>
      <c r="H32" s="29">
        <f>SUM(H34)</f>
        <v>0</v>
      </c>
    </row>
    <row r="33" spans="1:8" ht="9.75" customHeight="1" hidden="1">
      <c r="A33" s="52"/>
      <c r="B33" s="52"/>
      <c r="C33" s="90"/>
      <c r="D33" s="90"/>
      <c r="E33" s="90"/>
      <c r="F33" s="90"/>
      <c r="G33" s="88"/>
      <c r="H33" s="29"/>
    </row>
    <row r="34" spans="1:8" ht="15" customHeight="1" hidden="1">
      <c r="A34" s="48" t="s">
        <v>45</v>
      </c>
      <c r="B34" s="48"/>
      <c r="C34" s="90">
        <v>0</v>
      </c>
      <c r="D34" s="90"/>
      <c r="E34" s="90"/>
      <c r="F34" s="90"/>
      <c r="G34" s="88"/>
      <c r="H34" s="29">
        <v>0</v>
      </c>
    </row>
    <row r="35" spans="1:8" ht="18" customHeight="1" hidden="1">
      <c r="A35" s="48"/>
      <c r="B35" s="48"/>
      <c r="C35" s="37"/>
      <c r="D35" s="37"/>
      <c r="E35" s="37"/>
      <c r="F35" s="37"/>
      <c r="G35" s="37"/>
      <c r="H35" s="37"/>
    </row>
    <row r="36" spans="6:7" ht="16.5" hidden="1">
      <c r="F36" s="37"/>
      <c r="G36" s="37"/>
    </row>
  </sheetData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8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158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450</v>
      </c>
      <c r="E4" s="25"/>
      <c r="F4" s="25">
        <v>545</v>
      </c>
      <c r="G4" s="25">
        <v>1400</v>
      </c>
      <c r="H4" s="38">
        <v>90336</v>
      </c>
    </row>
    <row r="5" spans="1:8" ht="16.5" customHeight="1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2347</v>
      </c>
      <c r="H6" s="38">
        <v>111166</v>
      </c>
    </row>
    <row r="7" spans="1:8" ht="15" customHeight="1" hidden="1">
      <c r="A7" s="11" t="s">
        <v>8</v>
      </c>
      <c r="B7" s="11"/>
      <c r="C7" s="24">
        <v>0</v>
      </c>
      <c r="D7" s="24">
        <v>750</v>
      </c>
      <c r="E7" s="24"/>
      <c r="F7" s="24">
        <v>0</v>
      </c>
      <c r="G7" s="25">
        <v>0</v>
      </c>
      <c r="H7" s="38">
        <v>36375</v>
      </c>
    </row>
    <row r="8" spans="1:8" ht="15" customHeight="1" hidden="1">
      <c r="A8" s="10" t="s">
        <v>32</v>
      </c>
      <c r="B8" s="10"/>
      <c r="C8" s="24">
        <v>1191</v>
      </c>
      <c r="D8" s="24">
        <v>400</v>
      </c>
      <c r="E8" s="24"/>
      <c r="F8" s="24">
        <v>5781</v>
      </c>
      <c r="G8" s="25">
        <v>880</v>
      </c>
      <c r="H8" s="38">
        <v>229337</v>
      </c>
    </row>
    <row r="9" spans="1:8" ht="15" customHeight="1" hidden="1">
      <c r="A9" s="10" t="s">
        <v>35</v>
      </c>
      <c r="B9" s="10"/>
      <c r="C9" s="24">
        <v>0</v>
      </c>
      <c r="D9" s="25">
        <v>100</v>
      </c>
      <c r="E9" s="25"/>
      <c r="F9" s="25">
        <v>235</v>
      </c>
      <c r="G9" s="25">
        <v>1045</v>
      </c>
      <c r="H9" s="24">
        <v>28115</v>
      </c>
    </row>
    <row r="10" spans="1:8" ht="15" customHeight="1" hidden="1">
      <c r="A10" s="10" t="s">
        <v>36</v>
      </c>
      <c r="B10" s="41">
        <f>SUM(C10,D10)</f>
        <v>300</v>
      </c>
      <c r="C10" s="25">
        <v>300</v>
      </c>
      <c r="D10" s="25">
        <v>0</v>
      </c>
      <c r="E10" s="41">
        <f aca="true" t="shared" si="0" ref="E10:E19">SUM(F10,G10)</f>
        <v>545</v>
      </c>
      <c r="F10" s="39">
        <v>175</v>
      </c>
      <c r="G10" s="39">
        <v>370</v>
      </c>
      <c r="H10" s="39">
        <v>68951</v>
      </c>
    </row>
    <row r="11" spans="1:8" ht="15" customHeight="1" hidden="1">
      <c r="A11" s="10" t="s">
        <v>54</v>
      </c>
      <c r="B11" s="41">
        <f aca="true" t="shared" si="1" ref="B11:B28">SUM(C11,D11)</f>
        <v>0</v>
      </c>
      <c r="C11" s="25">
        <v>0</v>
      </c>
      <c r="D11" s="25">
        <v>0</v>
      </c>
      <c r="E11" s="41">
        <f t="shared" si="0"/>
        <v>2554</v>
      </c>
      <c r="F11" s="39">
        <v>701</v>
      </c>
      <c r="G11" s="39">
        <v>1853</v>
      </c>
      <c r="H11" s="39">
        <v>100285</v>
      </c>
    </row>
    <row r="12" spans="1:8" ht="15" customHeight="1" hidden="1">
      <c r="A12" s="134" t="s">
        <v>108</v>
      </c>
      <c r="B12" s="41">
        <f t="shared" si="1"/>
        <v>0</v>
      </c>
      <c r="C12" s="25">
        <v>0</v>
      </c>
      <c r="D12" s="25">
        <v>0</v>
      </c>
      <c r="E12" s="41">
        <f t="shared" si="0"/>
        <v>350</v>
      </c>
      <c r="F12" s="39">
        <v>0</v>
      </c>
      <c r="G12" s="145">
        <v>350</v>
      </c>
      <c r="H12" s="24">
        <v>13500</v>
      </c>
    </row>
    <row r="13" spans="1:8" s="83" customFormat="1" ht="13.5" customHeight="1" hidden="1">
      <c r="A13" s="64" t="s">
        <v>109</v>
      </c>
      <c r="B13" s="41">
        <f t="shared" si="1"/>
        <v>590</v>
      </c>
      <c r="C13" s="25">
        <v>590</v>
      </c>
      <c r="D13" s="25">
        <v>0</v>
      </c>
      <c r="E13" s="41">
        <f t="shared" si="0"/>
        <v>1480</v>
      </c>
      <c r="F13" s="39">
        <v>1420</v>
      </c>
      <c r="G13" s="145">
        <v>60</v>
      </c>
      <c r="H13" s="24">
        <v>196250</v>
      </c>
    </row>
    <row r="14" spans="1:8" s="83" customFormat="1" ht="13.5" customHeight="1" hidden="1">
      <c r="A14" s="64" t="s">
        <v>110</v>
      </c>
      <c r="B14" s="41">
        <f t="shared" si="1"/>
        <v>323</v>
      </c>
      <c r="C14" s="25">
        <v>323</v>
      </c>
      <c r="D14" s="25"/>
      <c r="E14" s="41">
        <f t="shared" si="0"/>
        <v>100</v>
      </c>
      <c r="F14" s="39">
        <v>100</v>
      </c>
      <c r="G14" s="145"/>
      <c r="H14" s="24">
        <v>19000</v>
      </c>
    </row>
    <row r="15" spans="1:8" s="83" customFormat="1" ht="13.5" customHeight="1" hidden="1">
      <c r="A15" s="64" t="s">
        <v>111</v>
      </c>
      <c r="B15" s="41">
        <f t="shared" si="1"/>
        <v>0</v>
      </c>
      <c r="C15" s="25"/>
      <c r="D15" s="25"/>
      <c r="E15" s="41">
        <f t="shared" si="0"/>
        <v>0</v>
      </c>
      <c r="F15" s="39"/>
      <c r="G15" s="145"/>
      <c r="H15" s="24">
        <v>0</v>
      </c>
    </row>
    <row r="16" spans="1:8" s="83" customFormat="1" ht="13.5" customHeight="1" hidden="1">
      <c r="A16" s="64" t="s">
        <v>112</v>
      </c>
      <c r="B16" s="41">
        <f t="shared" si="1"/>
        <v>280</v>
      </c>
      <c r="C16" s="24">
        <v>280</v>
      </c>
      <c r="D16" s="145"/>
      <c r="E16" s="41">
        <f t="shared" si="0"/>
        <v>14630</v>
      </c>
      <c r="F16" s="39">
        <v>14630</v>
      </c>
      <c r="G16" s="145"/>
      <c r="H16" s="24">
        <v>507600</v>
      </c>
    </row>
    <row r="17" spans="1:8" s="83" customFormat="1" ht="13.5" customHeight="1" hidden="1">
      <c r="A17" s="64" t="s">
        <v>113</v>
      </c>
      <c r="B17" s="41">
        <f t="shared" si="1"/>
        <v>1270</v>
      </c>
      <c r="C17" s="24">
        <v>1270</v>
      </c>
      <c r="D17" s="145"/>
      <c r="E17" s="41">
        <f t="shared" si="0"/>
        <v>6159</v>
      </c>
      <c r="F17" s="39">
        <v>6159</v>
      </c>
      <c r="G17" s="145"/>
      <c r="H17" s="24">
        <v>314450</v>
      </c>
    </row>
    <row r="18" spans="1:8" s="83" customFormat="1" ht="13.5" customHeight="1">
      <c r="A18" s="64" t="s">
        <v>129</v>
      </c>
      <c r="B18" s="41">
        <f t="shared" si="1"/>
        <v>960</v>
      </c>
      <c r="C18" s="129">
        <v>960</v>
      </c>
      <c r="D18" s="137"/>
      <c r="E18" s="41">
        <f t="shared" si="0"/>
        <v>2525</v>
      </c>
      <c r="F18" s="129">
        <v>2525</v>
      </c>
      <c r="G18" s="137"/>
      <c r="H18" s="24">
        <v>224500</v>
      </c>
    </row>
    <row r="19" spans="1:8" s="83" customFormat="1" ht="13.5" customHeight="1">
      <c r="A19" s="64" t="s">
        <v>146</v>
      </c>
      <c r="B19" s="41">
        <f t="shared" si="1"/>
        <v>300</v>
      </c>
      <c r="C19" s="129">
        <v>300</v>
      </c>
      <c r="D19" s="137"/>
      <c r="E19" s="41">
        <f t="shared" si="0"/>
        <v>2800</v>
      </c>
      <c r="F19" s="129">
        <v>2800</v>
      </c>
      <c r="G19" s="137"/>
      <c r="H19" s="24">
        <v>225500</v>
      </c>
    </row>
    <row r="20" spans="1:8" s="83" customFormat="1" ht="13.5" customHeight="1">
      <c r="A20" s="64" t="s">
        <v>161</v>
      </c>
      <c r="B20" s="41">
        <v>150</v>
      </c>
      <c r="C20" s="129"/>
      <c r="D20" s="137"/>
      <c r="E20" s="41">
        <v>7254</v>
      </c>
      <c r="F20" s="129"/>
      <c r="G20" s="137"/>
      <c r="H20" s="24">
        <v>519400</v>
      </c>
    </row>
    <row r="21" spans="1:9" s="83" customFormat="1" ht="13.5" customHeight="1">
      <c r="A21" s="64" t="s">
        <v>165</v>
      </c>
      <c r="B21" s="41">
        <v>7275</v>
      </c>
      <c r="C21" s="26"/>
      <c r="D21" s="144"/>
      <c r="E21" s="41">
        <v>27626</v>
      </c>
      <c r="F21" s="26"/>
      <c r="G21" s="144"/>
      <c r="H21" s="26">
        <v>2780730</v>
      </c>
      <c r="I21" s="65"/>
    </row>
    <row r="22" spans="1:9" s="83" customFormat="1" ht="13.5" customHeight="1">
      <c r="A22" s="64" t="s">
        <v>179</v>
      </c>
      <c r="B22" s="41">
        <f>B24</f>
        <v>850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1950</v>
      </c>
      <c r="F22" s="41">
        <f t="shared" si="2"/>
        <v>0</v>
      </c>
      <c r="G22" s="41">
        <f t="shared" si="2"/>
        <v>0</v>
      </c>
      <c r="H22" s="26">
        <f t="shared" si="2"/>
        <v>343400</v>
      </c>
      <c r="I22" s="65"/>
    </row>
    <row r="23" spans="1:8" ht="10.5" customHeight="1">
      <c r="A23" s="27"/>
      <c r="B23" s="107"/>
      <c r="C23" s="129"/>
      <c r="D23" s="137"/>
      <c r="E23" s="99"/>
      <c r="F23" s="129"/>
      <c r="G23" s="137"/>
      <c r="H23" s="29"/>
    </row>
    <row r="24" spans="1:8" s="83" customFormat="1" ht="13.5" customHeight="1">
      <c r="A24" s="30" t="s">
        <v>57</v>
      </c>
      <c r="B24" s="41">
        <f>SUM(B26:B27)</f>
        <v>850</v>
      </c>
      <c r="C24" s="26"/>
      <c r="D24" s="144"/>
      <c r="E24" s="41">
        <f>SUM(E26:E27)</f>
        <v>1950</v>
      </c>
      <c r="F24" s="26"/>
      <c r="G24" s="144"/>
      <c r="H24" s="26">
        <f>SUM(H26:H27)</f>
        <v>343400</v>
      </c>
    </row>
    <row r="25" spans="1:8" ht="10.5" customHeight="1">
      <c r="A25" s="69"/>
      <c r="B25" s="124"/>
      <c r="C25" s="129"/>
      <c r="D25" s="137"/>
      <c r="E25" s="124"/>
      <c r="F25" s="129"/>
      <c r="G25" s="137"/>
      <c r="H25" s="29"/>
    </row>
    <row r="26" spans="1:8" s="83" customFormat="1" ht="13.5" customHeight="1">
      <c r="A26" s="84" t="s">
        <v>45</v>
      </c>
      <c r="B26" s="41">
        <v>850</v>
      </c>
      <c r="C26" s="129"/>
      <c r="D26" s="137"/>
      <c r="E26" s="41">
        <v>0</v>
      </c>
      <c r="F26" s="129"/>
      <c r="G26" s="137"/>
      <c r="H26" s="53">
        <v>38800</v>
      </c>
    </row>
    <row r="27" spans="1:8" s="83" customFormat="1" ht="13.5" customHeight="1">
      <c r="A27" s="73" t="s">
        <v>118</v>
      </c>
      <c r="B27" s="120">
        <v>0</v>
      </c>
      <c r="C27" s="129"/>
      <c r="D27" s="137"/>
      <c r="E27" s="120">
        <v>1950</v>
      </c>
      <c r="F27" s="129"/>
      <c r="G27" s="137"/>
      <c r="H27" s="63">
        <v>304600</v>
      </c>
    </row>
    <row r="28" spans="1:8" s="83" customFormat="1" ht="13.5" customHeight="1" hidden="1">
      <c r="A28" s="73" t="s">
        <v>117</v>
      </c>
      <c r="B28" s="120">
        <f t="shared" si="1"/>
        <v>0</v>
      </c>
      <c r="C28" s="129"/>
      <c r="D28" s="137"/>
      <c r="E28" s="120">
        <f>SUM(F28,G28)</f>
        <v>0</v>
      </c>
      <c r="F28" s="129"/>
      <c r="G28" s="137"/>
      <c r="H28" s="63">
        <v>0</v>
      </c>
    </row>
    <row r="29" spans="1:8" ht="16.5" customHeight="1" hidden="1">
      <c r="A29" s="49"/>
      <c r="B29" s="154"/>
      <c r="C29" s="97"/>
      <c r="D29" s="155"/>
      <c r="E29" s="99"/>
      <c r="F29" s="90"/>
      <c r="G29" s="98"/>
      <c r="H29" s="29"/>
    </row>
    <row r="30" spans="1:8" ht="16.5" hidden="1">
      <c r="A30" s="30" t="s">
        <v>42</v>
      </c>
      <c r="B30" s="122"/>
      <c r="C30" s="97"/>
      <c r="D30" s="155"/>
      <c r="E30" s="99"/>
      <c r="F30" s="90"/>
      <c r="G30" s="98"/>
      <c r="H30" s="29">
        <f>SUM(H32)</f>
        <v>0</v>
      </c>
    </row>
    <row r="31" spans="1:8" ht="16.5" hidden="1">
      <c r="A31" s="49"/>
      <c r="B31" s="154"/>
      <c r="C31" s="97"/>
      <c r="D31" s="155"/>
      <c r="E31" s="99"/>
      <c r="F31" s="90"/>
      <c r="G31" s="98"/>
      <c r="H31" s="29"/>
    </row>
    <row r="32" spans="1:8" ht="16.5" hidden="1">
      <c r="A32" s="47" t="s">
        <v>45</v>
      </c>
      <c r="B32" s="136"/>
      <c r="C32" s="97"/>
      <c r="D32" s="155"/>
      <c r="E32" s="99"/>
      <c r="F32" s="90"/>
      <c r="G32" s="98"/>
      <c r="H32" s="24">
        <v>0</v>
      </c>
    </row>
    <row r="33" spans="1:8" ht="16.5" hidden="1">
      <c r="A33" s="49"/>
      <c r="B33" s="154"/>
      <c r="C33" s="97"/>
      <c r="D33" s="155"/>
      <c r="E33" s="99"/>
      <c r="F33" s="90"/>
      <c r="G33" s="98"/>
      <c r="H33" s="29"/>
    </row>
    <row r="34" spans="1:8" ht="16.5" hidden="1">
      <c r="A34" s="30" t="s">
        <v>43</v>
      </c>
      <c r="B34" s="122"/>
      <c r="C34" s="97"/>
      <c r="D34" s="155"/>
      <c r="E34" s="99"/>
      <c r="F34" s="90"/>
      <c r="G34" s="98"/>
      <c r="H34" s="29">
        <f>SUM(H36:H37)</f>
        <v>0</v>
      </c>
    </row>
    <row r="35" spans="1:8" ht="16.5" hidden="1">
      <c r="A35" s="30"/>
      <c r="B35" s="122"/>
      <c r="C35" s="97"/>
      <c r="D35" s="155"/>
      <c r="E35" s="99"/>
      <c r="F35" s="90"/>
      <c r="G35" s="98"/>
      <c r="H35" s="29"/>
    </row>
    <row r="36" spans="1:8" ht="24.75" customHeight="1" hidden="1">
      <c r="A36" s="67"/>
      <c r="B36" s="67"/>
      <c r="C36" s="96"/>
      <c r="D36" s="96"/>
      <c r="E36" s="96"/>
      <c r="F36" s="37"/>
      <c r="G36" s="37"/>
      <c r="H36" s="37"/>
    </row>
    <row r="37" spans="1:8" ht="16.5" hidden="1">
      <c r="A37" s="48"/>
      <c r="B37" s="48"/>
      <c r="C37" s="96"/>
      <c r="D37" s="96"/>
      <c r="E37" s="96"/>
      <c r="F37" s="37"/>
      <c r="G37" s="37"/>
      <c r="H37" s="37"/>
    </row>
    <row r="38" spans="3:7" ht="16.5">
      <c r="C38" s="37"/>
      <c r="D38" s="37"/>
      <c r="F38" s="37"/>
      <c r="G38" s="37"/>
    </row>
  </sheetData>
  <printOptions horizontalCentered="1"/>
  <pageMargins left="0.5905511811023623" right="0.7874015748031497" top="4.133858267716536" bottom="0.7874015748031497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4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3" width="15.25390625" style="22" hidden="1" customWidth="1"/>
    <col min="4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46.5" customHeight="1">
      <c r="A1" s="15" t="s">
        <v>140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940</v>
      </c>
      <c r="D4" s="25">
        <v>1950</v>
      </c>
      <c r="E4" s="25"/>
      <c r="F4" s="25">
        <v>805</v>
      </c>
      <c r="G4" s="25">
        <v>665</v>
      </c>
      <c r="H4" s="38">
        <v>250268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520</v>
      </c>
      <c r="D6" s="25">
        <v>5224</v>
      </c>
      <c r="E6" s="25"/>
      <c r="F6" s="25">
        <v>150</v>
      </c>
      <c r="G6" s="25">
        <v>78</v>
      </c>
      <c r="H6" s="38">
        <v>372223</v>
      </c>
    </row>
    <row r="7" spans="1:8" ht="15" customHeight="1" hidden="1">
      <c r="A7" s="11" t="s">
        <v>8</v>
      </c>
      <c r="B7" s="11"/>
      <c r="C7" s="24">
        <v>630</v>
      </c>
      <c r="D7" s="25">
        <v>1646</v>
      </c>
      <c r="E7" s="25"/>
      <c r="F7" s="25">
        <v>100</v>
      </c>
      <c r="G7" s="25">
        <v>0</v>
      </c>
      <c r="H7" s="38">
        <v>114210</v>
      </c>
    </row>
    <row r="8" spans="1:8" ht="15" customHeight="1" hidden="1">
      <c r="A8" s="11" t="s">
        <v>32</v>
      </c>
      <c r="B8" s="11"/>
      <c r="C8" s="24">
        <v>1569</v>
      </c>
      <c r="D8" s="25">
        <v>17</v>
      </c>
      <c r="E8" s="25"/>
      <c r="F8" s="25">
        <v>640</v>
      </c>
      <c r="G8" s="25">
        <v>1123</v>
      </c>
      <c r="H8" s="38">
        <v>180998</v>
      </c>
    </row>
    <row r="9" spans="1:8" s="83" customFormat="1" ht="14.25" customHeight="1" hidden="1">
      <c r="A9" s="10" t="s">
        <v>35</v>
      </c>
      <c r="B9" s="10"/>
      <c r="C9" s="24">
        <v>0</v>
      </c>
      <c r="D9" s="25">
        <v>2350</v>
      </c>
      <c r="E9" s="25"/>
      <c r="F9" s="25">
        <v>0</v>
      </c>
      <c r="G9" s="25">
        <v>0</v>
      </c>
      <c r="H9" s="24">
        <v>111000</v>
      </c>
    </row>
    <row r="10" spans="1:8" s="83" customFormat="1" ht="15" customHeight="1" hidden="1">
      <c r="A10" s="10" t="s">
        <v>36</v>
      </c>
      <c r="B10" s="41">
        <f>SUM(C10,D10)</f>
        <v>2201</v>
      </c>
      <c r="C10" s="25">
        <v>740</v>
      </c>
      <c r="D10" s="25">
        <v>1461</v>
      </c>
      <c r="E10" s="41">
        <f aca="true" t="shared" si="0" ref="E10:E19">SUM(F10,G10)</f>
        <v>280</v>
      </c>
      <c r="F10" s="39">
        <v>0</v>
      </c>
      <c r="G10" s="39">
        <v>280</v>
      </c>
      <c r="H10" s="39">
        <v>80600</v>
      </c>
    </row>
    <row r="11" spans="1:8" s="83" customFormat="1" ht="15" customHeight="1" hidden="1">
      <c r="A11" s="10" t="s">
        <v>54</v>
      </c>
      <c r="B11" s="41">
        <f aca="true" t="shared" si="1" ref="B11:B19">SUM(C11,D11)</f>
        <v>270</v>
      </c>
      <c r="C11" s="25">
        <v>0</v>
      </c>
      <c r="D11" s="25">
        <v>270</v>
      </c>
      <c r="E11" s="41">
        <f t="shared" si="0"/>
        <v>626</v>
      </c>
      <c r="F11" s="39">
        <v>0</v>
      </c>
      <c r="G11" s="39">
        <v>626</v>
      </c>
      <c r="H11" s="39">
        <v>30660</v>
      </c>
    </row>
    <row r="12" spans="1:8" s="83" customFormat="1" ht="15" customHeight="1" hidden="1">
      <c r="A12" s="64" t="s">
        <v>108</v>
      </c>
      <c r="B12" s="41">
        <f t="shared" si="1"/>
        <v>0</v>
      </c>
      <c r="C12" s="25">
        <v>0</v>
      </c>
      <c r="D12" s="25">
        <v>0</v>
      </c>
      <c r="E12" s="41">
        <f t="shared" si="0"/>
        <v>1077</v>
      </c>
      <c r="F12" s="39">
        <v>0</v>
      </c>
      <c r="G12" s="145">
        <v>1077</v>
      </c>
      <c r="H12" s="24">
        <v>26320</v>
      </c>
    </row>
    <row r="13" spans="1:8" s="83" customFormat="1" ht="14.25" customHeight="1" hidden="1">
      <c r="A13" s="64" t="s">
        <v>109</v>
      </c>
      <c r="B13" s="41">
        <f t="shared" si="1"/>
        <v>50</v>
      </c>
      <c r="C13" s="25">
        <v>0</v>
      </c>
      <c r="D13" s="25">
        <v>50</v>
      </c>
      <c r="E13" s="41">
        <f t="shared" si="0"/>
        <v>452</v>
      </c>
      <c r="F13" s="39">
        <v>0</v>
      </c>
      <c r="G13" s="145">
        <v>452</v>
      </c>
      <c r="H13" s="24">
        <v>10380</v>
      </c>
    </row>
    <row r="14" spans="1:8" s="83" customFormat="1" ht="14.25" customHeight="1" hidden="1">
      <c r="A14" s="64" t="s">
        <v>110</v>
      </c>
      <c r="B14" s="41">
        <f t="shared" si="1"/>
        <v>0</v>
      </c>
      <c r="C14" s="25"/>
      <c r="D14" s="25"/>
      <c r="E14" s="41">
        <f t="shared" si="0"/>
        <v>400</v>
      </c>
      <c r="F14" s="39">
        <v>400</v>
      </c>
      <c r="G14" s="145"/>
      <c r="H14" s="24">
        <v>3800</v>
      </c>
    </row>
    <row r="15" spans="1:8" s="83" customFormat="1" ht="13.5" customHeight="1" hidden="1">
      <c r="A15" s="64" t="s">
        <v>111</v>
      </c>
      <c r="B15" s="41">
        <f t="shared" si="1"/>
        <v>242</v>
      </c>
      <c r="C15" s="147">
        <v>242</v>
      </c>
      <c r="D15" s="148"/>
      <c r="E15" s="41">
        <f t="shared" si="0"/>
        <v>150</v>
      </c>
      <c r="F15" s="39">
        <v>150</v>
      </c>
      <c r="G15" s="145"/>
      <c r="H15" s="24">
        <v>25100</v>
      </c>
    </row>
    <row r="16" spans="1:8" s="83" customFormat="1" ht="13.5" customHeight="1" hidden="1">
      <c r="A16" s="64" t="s">
        <v>112</v>
      </c>
      <c r="B16" s="41">
        <f t="shared" si="1"/>
        <v>170</v>
      </c>
      <c r="C16" s="147">
        <v>170</v>
      </c>
      <c r="D16" s="148"/>
      <c r="E16" s="41">
        <f t="shared" si="0"/>
        <v>3430</v>
      </c>
      <c r="F16" s="39">
        <v>3430</v>
      </c>
      <c r="G16" s="145"/>
      <c r="H16" s="24">
        <v>131800</v>
      </c>
    </row>
    <row r="17" spans="1:8" s="83" customFormat="1" ht="13.5" customHeight="1" hidden="1">
      <c r="A17" s="64" t="s">
        <v>113</v>
      </c>
      <c r="B17" s="41">
        <f t="shared" si="1"/>
        <v>2160</v>
      </c>
      <c r="C17" s="147">
        <v>2160</v>
      </c>
      <c r="D17" s="148"/>
      <c r="E17" s="41">
        <f t="shared" si="0"/>
        <v>7246</v>
      </c>
      <c r="F17" s="39">
        <v>7246</v>
      </c>
      <c r="G17" s="145"/>
      <c r="H17" s="24">
        <v>331464</v>
      </c>
    </row>
    <row r="18" spans="1:8" s="83" customFormat="1" ht="13.5" customHeight="1">
      <c r="A18" s="64" t="s">
        <v>129</v>
      </c>
      <c r="B18" s="41">
        <f t="shared" si="1"/>
        <v>1250</v>
      </c>
      <c r="C18" s="129">
        <v>1250</v>
      </c>
      <c r="D18" s="137"/>
      <c r="E18" s="41">
        <f t="shared" si="0"/>
        <v>1100</v>
      </c>
      <c r="F18" s="129">
        <v>1100</v>
      </c>
      <c r="G18" s="137"/>
      <c r="H18" s="24">
        <v>206600</v>
      </c>
    </row>
    <row r="19" spans="1:8" s="83" customFormat="1" ht="13.5" customHeight="1">
      <c r="A19" s="64" t="s">
        <v>146</v>
      </c>
      <c r="B19" s="41">
        <f t="shared" si="1"/>
        <v>100</v>
      </c>
      <c r="C19" s="129">
        <v>100</v>
      </c>
      <c r="D19" s="137"/>
      <c r="E19" s="41">
        <f t="shared" si="0"/>
        <v>1230</v>
      </c>
      <c r="F19" s="129">
        <v>1230</v>
      </c>
      <c r="G19" s="137"/>
      <c r="H19" s="24">
        <v>95500</v>
      </c>
    </row>
    <row r="20" spans="1:8" s="83" customFormat="1" ht="13.5" customHeight="1">
      <c r="A20" s="64" t="s">
        <v>161</v>
      </c>
      <c r="B20" s="41">
        <v>513</v>
      </c>
      <c r="C20" s="129"/>
      <c r="D20" s="137"/>
      <c r="E20" s="41">
        <v>2445</v>
      </c>
      <c r="F20" s="129"/>
      <c r="G20" s="137"/>
      <c r="H20" s="24">
        <v>158000</v>
      </c>
    </row>
    <row r="21" spans="1:9" s="83" customFormat="1" ht="13.5" customHeight="1">
      <c r="A21" s="64" t="s">
        <v>165</v>
      </c>
      <c r="B21" s="41">
        <v>10926</v>
      </c>
      <c r="C21" s="26"/>
      <c r="D21" s="144"/>
      <c r="E21" s="41">
        <v>13195</v>
      </c>
      <c r="F21" s="26"/>
      <c r="G21" s="144"/>
      <c r="H21" s="26">
        <v>1753997</v>
      </c>
      <c r="I21" s="65"/>
    </row>
    <row r="22" spans="1:9" s="83" customFormat="1" ht="13.5" customHeight="1">
      <c r="A22" s="64" t="s">
        <v>174</v>
      </c>
      <c r="B22" s="41">
        <f>B24+B30</f>
        <v>350</v>
      </c>
      <c r="C22" s="41">
        <f aca="true" t="shared" si="2" ref="C22:H22">C24+C30</f>
        <v>500</v>
      </c>
      <c r="D22" s="41">
        <f t="shared" si="2"/>
        <v>500</v>
      </c>
      <c r="E22" s="41">
        <f t="shared" si="2"/>
        <v>530</v>
      </c>
      <c r="F22" s="41">
        <f t="shared" si="2"/>
        <v>58000</v>
      </c>
      <c r="G22" s="41">
        <f t="shared" si="2"/>
        <v>58000</v>
      </c>
      <c r="H22" s="26">
        <f t="shared" si="2"/>
        <v>58750</v>
      </c>
      <c r="I22" s="65"/>
    </row>
    <row r="23" spans="1:8" ht="6" customHeight="1">
      <c r="A23" s="27"/>
      <c r="B23" s="107"/>
      <c r="C23" s="129"/>
      <c r="D23" s="137"/>
      <c r="E23" s="91"/>
      <c r="F23" s="129"/>
      <c r="G23" s="137"/>
      <c r="H23" s="53"/>
    </row>
    <row r="24" spans="1:9" ht="13.5" customHeight="1">
      <c r="A24" s="30" t="s">
        <v>57</v>
      </c>
      <c r="B24" s="41">
        <f>SUM(B26:D27)</f>
        <v>350</v>
      </c>
      <c r="C24" s="41">
        <f aca="true" t="shared" si="3" ref="C24:H24">SUM(C26:E27)</f>
        <v>500</v>
      </c>
      <c r="D24" s="41">
        <f t="shared" si="3"/>
        <v>500</v>
      </c>
      <c r="E24" s="41">
        <f t="shared" si="3"/>
        <v>500</v>
      </c>
      <c r="F24" s="41">
        <f t="shared" si="3"/>
        <v>58000</v>
      </c>
      <c r="G24" s="41">
        <f t="shared" si="3"/>
        <v>58000</v>
      </c>
      <c r="H24" s="26">
        <f t="shared" si="3"/>
        <v>58000</v>
      </c>
      <c r="I24" s="37"/>
    </row>
    <row r="25" spans="1:8" ht="6" customHeight="1">
      <c r="A25" s="27"/>
      <c r="B25" s="107"/>
      <c r="C25" s="129"/>
      <c r="D25" s="137"/>
      <c r="E25" s="107"/>
      <c r="F25" s="129"/>
      <c r="G25" s="137"/>
      <c r="H25" s="53"/>
    </row>
    <row r="26" spans="1:8" ht="13.5" customHeight="1">
      <c r="A26" s="82" t="s">
        <v>106</v>
      </c>
      <c r="B26" s="41">
        <v>350</v>
      </c>
      <c r="C26" s="129"/>
      <c r="D26" s="137"/>
      <c r="E26" s="41">
        <v>0</v>
      </c>
      <c r="F26" s="143"/>
      <c r="G26" s="137"/>
      <c r="H26" s="53">
        <v>5000</v>
      </c>
    </row>
    <row r="27" spans="1:8" ht="13.5" customHeight="1">
      <c r="A27" s="82" t="s">
        <v>107</v>
      </c>
      <c r="B27" s="41">
        <f>SUM(C27,D27)</f>
        <v>0</v>
      </c>
      <c r="C27" s="129"/>
      <c r="D27" s="137"/>
      <c r="E27" s="41">
        <v>500</v>
      </c>
      <c r="F27" s="143"/>
      <c r="G27" s="137"/>
      <c r="H27" s="53">
        <v>53000</v>
      </c>
    </row>
    <row r="28" spans="1:8" ht="14.25" customHeight="1" hidden="1">
      <c r="A28" s="82" t="s">
        <v>119</v>
      </c>
      <c r="B28" s="41">
        <v>450</v>
      </c>
      <c r="C28" s="129"/>
      <c r="D28" s="137"/>
      <c r="E28" s="41">
        <v>300</v>
      </c>
      <c r="F28" s="129"/>
      <c r="G28" s="137"/>
      <c r="H28" s="53">
        <v>35000</v>
      </c>
    </row>
    <row r="29" spans="1:8" ht="6" customHeight="1">
      <c r="A29" s="27"/>
      <c r="B29" s="107"/>
      <c r="C29" s="129"/>
      <c r="D29" s="137"/>
      <c r="E29" s="107"/>
      <c r="F29" s="129"/>
      <c r="G29" s="137"/>
      <c r="H29" s="53"/>
    </row>
    <row r="30" spans="1:9" ht="13.5" customHeight="1">
      <c r="A30" s="30" t="s">
        <v>58</v>
      </c>
      <c r="B30" s="41">
        <f>B33</f>
        <v>0</v>
      </c>
      <c r="C30" s="41">
        <f aca="true" t="shared" si="4" ref="C30:H30">C33</f>
        <v>0</v>
      </c>
      <c r="D30" s="41">
        <f t="shared" si="4"/>
        <v>0</v>
      </c>
      <c r="E30" s="41">
        <f t="shared" si="4"/>
        <v>30</v>
      </c>
      <c r="F30" s="41">
        <f t="shared" si="4"/>
        <v>0</v>
      </c>
      <c r="G30" s="41">
        <f t="shared" si="4"/>
        <v>0</v>
      </c>
      <c r="H30" s="26">
        <f t="shared" si="4"/>
        <v>750</v>
      </c>
      <c r="I30" s="37"/>
    </row>
    <row r="31" spans="1:8" ht="5.25" customHeight="1">
      <c r="A31" s="69"/>
      <c r="B31" s="124"/>
      <c r="C31" s="129"/>
      <c r="D31" s="137"/>
      <c r="E31" s="124"/>
      <c r="F31" s="129"/>
      <c r="G31" s="137"/>
      <c r="H31" s="53"/>
    </row>
    <row r="32" spans="1:8" s="83" customFormat="1" ht="13.5" customHeight="1" hidden="1">
      <c r="A32" s="64" t="s">
        <v>153</v>
      </c>
      <c r="B32" s="41">
        <v>2556</v>
      </c>
      <c r="C32" s="129"/>
      <c r="D32" s="137"/>
      <c r="E32" s="41">
        <v>3512</v>
      </c>
      <c r="F32" s="143"/>
      <c r="G32" s="137"/>
      <c r="H32" s="53">
        <v>279497</v>
      </c>
    </row>
    <row r="33" spans="1:8" s="83" customFormat="1" ht="13.5" customHeight="1">
      <c r="A33" s="68" t="s">
        <v>132</v>
      </c>
      <c r="B33" s="120">
        <v>0</v>
      </c>
      <c r="C33" s="132"/>
      <c r="D33" s="142"/>
      <c r="E33" s="120">
        <v>30</v>
      </c>
      <c r="F33" s="152"/>
      <c r="G33" s="142"/>
      <c r="H33" s="63">
        <v>750</v>
      </c>
    </row>
    <row r="34" spans="1:8" s="83" customFormat="1" ht="13.5" customHeight="1" hidden="1">
      <c r="A34" s="64" t="s">
        <v>168</v>
      </c>
      <c r="B34" s="41">
        <v>1950</v>
      </c>
      <c r="C34" s="129"/>
      <c r="D34" s="137"/>
      <c r="E34" s="41">
        <v>0</v>
      </c>
      <c r="F34" s="143"/>
      <c r="G34" s="137"/>
      <c r="H34" s="53">
        <v>21000</v>
      </c>
    </row>
    <row r="35" spans="1:8" s="83" customFormat="1" ht="15" customHeight="1" hidden="1">
      <c r="A35" s="64" t="s">
        <v>121</v>
      </c>
      <c r="B35" s="41">
        <v>500</v>
      </c>
      <c r="C35" s="129"/>
      <c r="D35" s="137"/>
      <c r="E35" s="41">
        <f>SUM(F35,G35)</f>
        <v>0</v>
      </c>
      <c r="F35" s="129"/>
      <c r="G35" s="137"/>
      <c r="H35" s="53">
        <v>30000</v>
      </c>
    </row>
    <row r="36" spans="1:8" s="83" customFormat="1" ht="14.25" customHeight="1" hidden="1">
      <c r="A36" s="68" t="s">
        <v>120</v>
      </c>
      <c r="B36" s="120">
        <f>SUM(C36,D36)</f>
        <v>0</v>
      </c>
      <c r="C36" s="132"/>
      <c r="D36" s="142"/>
      <c r="E36" s="120">
        <v>450</v>
      </c>
      <c r="F36" s="152"/>
      <c r="G36" s="142"/>
      <c r="H36" s="63">
        <v>6700</v>
      </c>
    </row>
    <row r="37" spans="2:8" s="83" customFormat="1" ht="14.25" customHeight="1" hidden="1">
      <c r="B37" s="64"/>
      <c r="C37" s="129"/>
      <c r="D37" s="137"/>
      <c r="E37" s="91"/>
      <c r="F37" s="129"/>
      <c r="G37" s="137"/>
      <c r="H37" s="53">
        <v>0</v>
      </c>
    </row>
    <row r="38" spans="1:8" ht="9.75" customHeight="1" hidden="1">
      <c r="A38" s="32"/>
      <c r="B38" s="32"/>
      <c r="C38" s="129"/>
      <c r="D38" s="137"/>
      <c r="E38" s="91"/>
      <c r="F38" s="129"/>
      <c r="G38" s="137"/>
      <c r="H38" s="29"/>
    </row>
    <row r="39" spans="1:8" ht="14.25" customHeight="1" hidden="1">
      <c r="A39" s="30" t="s">
        <v>60</v>
      </c>
      <c r="B39" s="61"/>
      <c r="C39" s="129"/>
      <c r="D39" s="137"/>
      <c r="E39" s="90"/>
      <c r="F39" s="129"/>
      <c r="G39" s="133"/>
      <c r="H39" s="29">
        <f>SUM(H41:H42)</f>
        <v>0</v>
      </c>
    </row>
    <row r="40" spans="1:8" ht="9.75" customHeight="1" hidden="1">
      <c r="A40" s="32"/>
      <c r="B40" s="37"/>
      <c r="C40" s="129"/>
      <c r="D40" s="137"/>
      <c r="E40" s="90"/>
      <c r="F40" s="129"/>
      <c r="G40" s="133"/>
      <c r="H40" s="29"/>
    </row>
    <row r="41" spans="1:8" s="83" customFormat="1" ht="14.25" customHeight="1" hidden="1">
      <c r="A41" s="84" t="s">
        <v>86</v>
      </c>
      <c r="B41" s="126"/>
      <c r="C41" s="129"/>
      <c r="D41" s="137"/>
      <c r="E41" s="90"/>
      <c r="F41" s="129"/>
      <c r="G41" s="133"/>
      <c r="H41" s="53">
        <v>0</v>
      </c>
    </row>
    <row r="42" spans="1:8" s="83" customFormat="1" ht="14.25" customHeight="1" hidden="1">
      <c r="A42" s="71" t="s">
        <v>87</v>
      </c>
      <c r="B42" s="156"/>
      <c r="C42" s="129"/>
      <c r="D42" s="137"/>
      <c r="E42" s="92"/>
      <c r="F42" s="129"/>
      <c r="G42" s="133"/>
      <c r="H42" s="63">
        <v>0</v>
      </c>
    </row>
    <row r="43" spans="1:8" ht="14.25" customHeight="1">
      <c r="A43" s="66"/>
      <c r="B43" s="66"/>
      <c r="C43" s="88"/>
      <c r="D43" s="88"/>
      <c r="E43" s="88"/>
      <c r="F43" s="37"/>
      <c r="G43" s="37"/>
      <c r="H43" s="37"/>
    </row>
  </sheetData>
  <printOptions horizontalCentered="1"/>
  <pageMargins left="0.5905511811023623" right="0.7874015748031497" top="0.5905511811023623" bottom="0.7874015748031497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3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42.75" customHeight="1">
      <c r="A1" s="15" t="s">
        <v>141</v>
      </c>
      <c r="B1" s="15"/>
      <c r="C1" s="15"/>
      <c r="D1" s="16"/>
      <c r="E1" s="16"/>
      <c r="F1" s="16"/>
      <c r="G1" s="16"/>
      <c r="H1" s="16"/>
      <c r="I1" s="52"/>
    </row>
    <row r="2" spans="1:9" s="17" customFormat="1" ht="21.7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8" ht="16.5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23" t="s">
        <v>5</v>
      </c>
      <c r="B4" s="23"/>
      <c r="C4" s="24">
        <v>3632</v>
      </c>
      <c r="D4" s="25">
        <v>362</v>
      </c>
      <c r="E4" s="25"/>
      <c r="F4" s="25">
        <v>0</v>
      </c>
      <c r="G4" s="25" t="s">
        <v>31</v>
      </c>
      <c r="H4" s="38">
        <v>94594</v>
      </c>
    </row>
    <row r="5" spans="1:8" ht="16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customHeight="1" hidden="1">
      <c r="A6" s="23" t="s">
        <v>7</v>
      </c>
      <c r="B6" s="23"/>
      <c r="C6" s="24">
        <v>310</v>
      </c>
      <c r="D6" s="25">
        <v>400</v>
      </c>
      <c r="E6" s="25"/>
      <c r="F6" s="25">
        <v>240</v>
      </c>
      <c r="G6" s="25">
        <v>0</v>
      </c>
      <c r="H6" s="38">
        <v>33266</v>
      </c>
    </row>
    <row r="7" spans="1:8" ht="16.5" customHeight="1" hidden="1">
      <c r="A7" s="23" t="s">
        <v>8</v>
      </c>
      <c r="B7" s="23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6.5" customHeight="1" hidden="1">
      <c r="A8" s="23" t="s">
        <v>32</v>
      </c>
      <c r="B8" s="23"/>
      <c r="C8" s="24">
        <v>340</v>
      </c>
      <c r="D8" s="24">
        <v>0</v>
      </c>
      <c r="E8" s="24"/>
      <c r="F8" s="24">
        <v>0</v>
      </c>
      <c r="G8" s="25">
        <v>51</v>
      </c>
      <c r="H8" s="38">
        <v>16240</v>
      </c>
    </row>
    <row r="9" spans="1:9" s="83" customFormat="1" ht="15" customHeight="1" hidden="1">
      <c r="A9" s="10" t="s">
        <v>35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65"/>
    </row>
    <row r="10" spans="1:9" s="83" customFormat="1" ht="14.25" customHeight="1" hidden="1">
      <c r="A10" s="10" t="s">
        <v>36</v>
      </c>
      <c r="B10" s="41">
        <f aca="true" t="shared" si="0" ref="B10:B19">SUM(C10,D10)</f>
        <v>3346</v>
      </c>
      <c r="C10" s="25">
        <v>2984</v>
      </c>
      <c r="D10" s="25">
        <v>362</v>
      </c>
      <c r="E10" s="41">
        <f aca="true" t="shared" si="1" ref="E10:E19">SUM(F10,G10)</f>
        <v>1490</v>
      </c>
      <c r="F10" s="39">
        <v>1286</v>
      </c>
      <c r="G10" s="39">
        <v>204</v>
      </c>
      <c r="H10" s="39">
        <v>213285</v>
      </c>
      <c r="I10" s="65"/>
    </row>
    <row r="11" spans="1:9" s="83" customFormat="1" ht="14.25" customHeight="1" hidden="1">
      <c r="A11" s="10" t="s">
        <v>54</v>
      </c>
      <c r="B11" s="41">
        <f t="shared" si="0"/>
        <v>360</v>
      </c>
      <c r="C11" s="25">
        <v>360</v>
      </c>
      <c r="D11" s="25">
        <v>0</v>
      </c>
      <c r="E11" s="41">
        <f t="shared" si="1"/>
        <v>410</v>
      </c>
      <c r="F11" s="39">
        <v>410</v>
      </c>
      <c r="G11" s="39">
        <v>0</v>
      </c>
      <c r="H11" s="39">
        <v>78531</v>
      </c>
      <c r="I11" s="65"/>
    </row>
    <row r="12" spans="1:9" s="83" customFormat="1" ht="14.25" customHeight="1" hidden="1">
      <c r="A12" s="64" t="s">
        <v>108</v>
      </c>
      <c r="B12" s="41">
        <f t="shared" si="0"/>
        <v>2415</v>
      </c>
      <c r="C12" s="25">
        <v>2165</v>
      </c>
      <c r="D12" s="25">
        <v>250</v>
      </c>
      <c r="E12" s="41">
        <f t="shared" si="1"/>
        <v>553</v>
      </c>
      <c r="F12" s="39">
        <v>248</v>
      </c>
      <c r="G12" s="145">
        <v>305</v>
      </c>
      <c r="H12" s="24">
        <v>190098</v>
      </c>
      <c r="I12" s="65"/>
    </row>
    <row r="13" spans="1:9" s="83" customFormat="1" ht="13.5" customHeight="1" hidden="1">
      <c r="A13" s="64" t="s">
        <v>109</v>
      </c>
      <c r="B13" s="41">
        <f t="shared" si="0"/>
        <v>3235</v>
      </c>
      <c r="C13" s="25">
        <v>0</v>
      </c>
      <c r="D13" s="25">
        <v>3235</v>
      </c>
      <c r="E13" s="41">
        <f t="shared" si="1"/>
        <v>450</v>
      </c>
      <c r="F13" s="39">
        <v>80</v>
      </c>
      <c r="G13" s="145">
        <v>370</v>
      </c>
      <c r="H13" s="24">
        <v>53730</v>
      </c>
      <c r="I13" s="65"/>
    </row>
    <row r="14" spans="1:9" s="83" customFormat="1" ht="13.5" customHeight="1" hidden="1">
      <c r="A14" s="64" t="s">
        <v>110</v>
      </c>
      <c r="B14" s="41">
        <f t="shared" si="0"/>
        <v>0</v>
      </c>
      <c r="C14" s="25"/>
      <c r="D14" s="25"/>
      <c r="E14" s="41">
        <f t="shared" si="1"/>
        <v>658</v>
      </c>
      <c r="F14" s="39">
        <v>658</v>
      </c>
      <c r="G14" s="145"/>
      <c r="H14" s="24">
        <v>15230</v>
      </c>
      <c r="I14" s="65"/>
    </row>
    <row r="15" spans="1:9" s="83" customFormat="1" ht="13.5" customHeight="1" hidden="1">
      <c r="A15" s="64" t="s">
        <v>111</v>
      </c>
      <c r="B15" s="41">
        <f t="shared" si="0"/>
        <v>370</v>
      </c>
      <c r="C15" s="25">
        <v>370</v>
      </c>
      <c r="D15" s="25"/>
      <c r="E15" s="41">
        <f t="shared" si="1"/>
        <v>930</v>
      </c>
      <c r="F15" s="151">
        <v>930</v>
      </c>
      <c r="G15" s="148"/>
      <c r="H15" s="24">
        <v>30789</v>
      </c>
      <c r="I15" s="65"/>
    </row>
    <row r="16" spans="1:9" s="83" customFormat="1" ht="13.5" customHeight="1" hidden="1">
      <c r="A16" s="64" t="s">
        <v>112</v>
      </c>
      <c r="B16" s="41">
        <f t="shared" si="0"/>
        <v>84</v>
      </c>
      <c r="C16" s="24">
        <v>84</v>
      </c>
      <c r="D16" s="145"/>
      <c r="E16" s="41">
        <f t="shared" si="1"/>
        <v>738</v>
      </c>
      <c r="F16" s="151">
        <v>738</v>
      </c>
      <c r="G16" s="148"/>
      <c r="H16" s="24">
        <v>21962</v>
      </c>
      <c r="I16" s="65"/>
    </row>
    <row r="17" spans="1:9" s="83" customFormat="1" ht="13.5" customHeight="1" hidden="1">
      <c r="A17" s="64" t="s">
        <v>113</v>
      </c>
      <c r="B17" s="41">
        <f t="shared" si="0"/>
        <v>6053</v>
      </c>
      <c r="C17" s="24">
        <v>6053</v>
      </c>
      <c r="D17" s="145"/>
      <c r="E17" s="41">
        <f t="shared" si="1"/>
        <v>86</v>
      </c>
      <c r="F17" s="151">
        <v>86</v>
      </c>
      <c r="G17" s="148"/>
      <c r="H17" s="24">
        <v>250560</v>
      </c>
      <c r="I17" s="65"/>
    </row>
    <row r="18" spans="1:9" s="83" customFormat="1" ht="13.5" customHeight="1">
      <c r="A18" s="64" t="s">
        <v>129</v>
      </c>
      <c r="B18" s="41">
        <f t="shared" si="0"/>
        <v>450</v>
      </c>
      <c r="C18" s="129">
        <v>450</v>
      </c>
      <c r="D18" s="137"/>
      <c r="E18" s="41">
        <f t="shared" si="1"/>
        <v>110</v>
      </c>
      <c r="F18" s="133">
        <v>110</v>
      </c>
      <c r="G18" s="137"/>
      <c r="H18" s="24">
        <v>46277</v>
      </c>
      <c r="I18" s="65"/>
    </row>
    <row r="19" spans="1:9" s="83" customFormat="1" ht="13.5" customHeight="1">
      <c r="A19" s="64" t="s">
        <v>146</v>
      </c>
      <c r="B19" s="41">
        <f t="shared" si="0"/>
        <v>200</v>
      </c>
      <c r="C19" s="129">
        <v>200</v>
      </c>
      <c r="D19" s="137"/>
      <c r="E19" s="41">
        <f t="shared" si="1"/>
        <v>104</v>
      </c>
      <c r="F19" s="133">
        <v>104</v>
      </c>
      <c r="G19" s="137"/>
      <c r="H19" s="24">
        <v>7364</v>
      </c>
      <c r="I19" s="65"/>
    </row>
    <row r="20" spans="1:9" s="83" customFormat="1" ht="13.5" customHeight="1">
      <c r="A20" s="64" t="s">
        <v>161</v>
      </c>
      <c r="B20" s="41">
        <v>150</v>
      </c>
      <c r="C20" s="129"/>
      <c r="D20" s="137"/>
      <c r="E20" s="41">
        <v>50</v>
      </c>
      <c r="F20" s="133"/>
      <c r="G20" s="137"/>
      <c r="H20" s="24">
        <v>10928</v>
      </c>
      <c r="I20" s="65"/>
    </row>
    <row r="21" spans="1:9" s="83" customFormat="1" ht="13.5" customHeight="1">
      <c r="A21" s="64" t="s">
        <v>165</v>
      </c>
      <c r="B21" s="41">
        <v>17637</v>
      </c>
      <c r="C21" s="26"/>
      <c r="D21" s="144"/>
      <c r="E21" s="41">
        <v>7970</v>
      </c>
      <c r="F21" s="26"/>
      <c r="G21" s="144"/>
      <c r="H21" s="26">
        <v>2629673</v>
      </c>
      <c r="I21" s="65"/>
    </row>
    <row r="22" spans="1:9" s="83" customFormat="1" ht="13.5" customHeight="1">
      <c r="A22" s="64" t="s">
        <v>174</v>
      </c>
      <c r="B22" s="41">
        <f>B24+B28</f>
        <v>1740</v>
      </c>
      <c r="C22" s="41">
        <f aca="true" t="shared" si="2" ref="C22:H22">C24+C28</f>
        <v>0</v>
      </c>
      <c r="D22" s="41">
        <f t="shared" si="2"/>
        <v>0</v>
      </c>
      <c r="E22" s="41">
        <f t="shared" si="2"/>
        <v>720</v>
      </c>
      <c r="F22" s="41">
        <f t="shared" si="2"/>
        <v>0</v>
      </c>
      <c r="G22" s="41">
        <f t="shared" si="2"/>
        <v>0</v>
      </c>
      <c r="H22" s="26">
        <f t="shared" si="2"/>
        <v>354977</v>
      </c>
      <c r="I22" s="65"/>
    </row>
    <row r="23" spans="1:9" s="83" customFormat="1" ht="5.25" customHeight="1">
      <c r="A23" s="27"/>
      <c r="B23" s="107"/>
      <c r="C23" s="129"/>
      <c r="D23" s="137"/>
      <c r="E23" s="91"/>
      <c r="F23" s="157"/>
      <c r="G23" s="159"/>
      <c r="H23" s="53"/>
      <c r="I23" s="65"/>
    </row>
    <row r="24" spans="1:9" s="83" customFormat="1" ht="13.5" customHeight="1">
      <c r="A24" s="30" t="s">
        <v>57</v>
      </c>
      <c r="B24" s="41">
        <f>SUM(B26)</f>
        <v>0</v>
      </c>
      <c r="C24" s="129"/>
      <c r="D24" s="137"/>
      <c r="E24" s="41">
        <f>SUM(E26)</f>
        <v>0</v>
      </c>
      <c r="F24" s="133"/>
      <c r="G24" s="137"/>
      <c r="H24" s="26">
        <f>SUM(H26)</f>
        <v>5000</v>
      </c>
      <c r="I24" s="65"/>
    </row>
    <row r="25" spans="1:9" s="83" customFormat="1" ht="5.25" customHeight="1">
      <c r="A25" s="27"/>
      <c r="B25" s="107"/>
      <c r="C25" s="129"/>
      <c r="D25" s="137"/>
      <c r="E25" s="91"/>
      <c r="F25" s="133"/>
      <c r="G25" s="137"/>
      <c r="H25" s="53"/>
      <c r="I25" s="65"/>
    </row>
    <row r="26" spans="1:9" s="83" customFormat="1" ht="14.25" customHeight="1">
      <c r="A26" s="72" t="s">
        <v>64</v>
      </c>
      <c r="B26" s="41">
        <v>0</v>
      </c>
      <c r="C26" s="129"/>
      <c r="D26" s="137"/>
      <c r="E26" s="41">
        <v>0</v>
      </c>
      <c r="F26" s="133"/>
      <c r="G26" s="137"/>
      <c r="H26" s="31">
        <v>5000</v>
      </c>
      <c r="I26" s="65"/>
    </row>
    <row r="27" spans="1:9" s="83" customFormat="1" ht="5.25" customHeight="1">
      <c r="A27" s="72"/>
      <c r="B27" s="41"/>
      <c r="C27" s="129"/>
      <c r="D27" s="137"/>
      <c r="E27" s="41"/>
      <c r="F27" s="133"/>
      <c r="G27" s="137"/>
      <c r="H27" s="31"/>
      <c r="I27" s="65"/>
    </row>
    <row r="28" spans="1:9" s="83" customFormat="1" ht="13.5" customHeight="1">
      <c r="A28" s="30" t="s">
        <v>58</v>
      </c>
      <c r="B28" s="41">
        <f>SUM(B31:B35)</f>
        <v>1740</v>
      </c>
      <c r="C28" s="41">
        <f aca="true" t="shared" si="3" ref="C28:H28">SUM(C31:C35)</f>
        <v>0</v>
      </c>
      <c r="D28" s="41">
        <f t="shared" si="3"/>
        <v>0</v>
      </c>
      <c r="E28" s="41">
        <f t="shared" si="3"/>
        <v>720</v>
      </c>
      <c r="F28" s="41">
        <f t="shared" si="3"/>
        <v>0</v>
      </c>
      <c r="G28" s="41">
        <f t="shared" si="3"/>
        <v>0</v>
      </c>
      <c r="H28" s="26">
        <f t="shared" si="3"/>
        <v>349977</v>
      </c>
      <c r="I28" s="65"/>
    </row>
    <row r="29" spans="1:9" s="83" customFormat="1" ht="5.25" customHeight="1">
      <c r="A29" s="30"/>
      <c r="B29" s="122"/>
      <c r="C29" s="129"/>
      <c r="D29" s="137"/>
      <c r="E29" s="122"/>
      <c r="F29" s="158"/>
      <c r="G29" s="160"/>
      <c r="H29" s="31"/>
      <c r="I29" s="65"/>
    </row>
    <row r="30" spans="1:9" s="83" customFormat="1" ht="13.5" customHeight="1" hidden="1">
      <c r="A30" s="72" t="s">
        <v>167</v>
      </c>
      <c r="B30" s="41">
        <v>400</v>
      </c>
      <c r="C30" s="129"/>
      <c r="D30" s="137"/>
      <c r="E30" s="41">
        <v>400</v>
      </c>
      <c r="F30" s="129"/>
      <c r="G30" s="137"/>
      <c r="H30" s="61">
        <v>73983</v>
      </c>
      <c r="I30" s="65"/>
    </row>
    <row r="31" spans="1:8" ht="13.5" customHeight="1">
      <c r="A31" s="72" t="s">
        <v>183</v>
      </c>
      <c r="B31" s="41">
        <v>200</v>
      </c>
      <c r="C31" s="129"/>
      <c r="D31" s="137"/>
      <c r="E31" s="41">
        <v>0</v>
      </c>
      <c r="F31" s="129"/>
      <c r="G31" s="137"/>
      <c r="H31" s="31">
        <v>26500</v>
      </c>
    </row>
    <row r="32" spans="1:9" s="83" customFormat="1" ht="13.5" customHeight="1">
      <c r="A32" s="72" t="s">
        <v>184</v>
      </c>
      <c r="B32" s="41">
        <v>0</v>
      </c>
      <c r="C32" s="129"/>
      <c r="D32" s="137"/>
      <c r="E32" s="41">
        <v>0</v>
      </c>
      <c r="F32" s="129"/>
      <c r="G32" s="137"/>
      <c r="H32" s="61">
        <v>525</v>
      </c>
      <c r="I32" s="65"/>
    </row>
    <row r="33" spans="1:8" ht="13.5" customHeight="1">
      <c r="A33" s="72" t="s">
        <v>180</v>
      </c>
      <c r="B33" s="41">
        <v>0</v>
      </c>
      <c r="C33" s="129"/>
      <c r="D33" s="137"/>
      <c r="E33" s="41">
        <v>40</v>
      </c>
      <c r="F33" s="129"/>
      <c r="G33" s="137"/>
      <c r="H33" s="31">
        <v>2818</v>
      </c>
    </row>
    <row r="34" spans="1:8" ht="13.5" customHeight="1">
      <c r="A34" s="72" t="s">
        <v>181</v>
      </c>
      <c r="B34" s="41">
        <v>790</v>
      </c>
      <c r="C34" s="129"/>
      <c r="D34" s="137"/>
      <c r="E34" s="41">
        <v>80</v>
      </c>
      <c r="F34" s="129"/>
      <c r="G34" s="137"/>
      <c r="H34" s="31">
        <v>102543</v>
      </c>
    </row>
    <row r="35" spans="1:9" s="83" customFormat="1" ht="13.5" customHeight="1">
      <c r="A35" s="85" t="s">
        <v>182</v>
      </c>
      <c r="B35" s="120">
        <v>750</v>
      </c>
      <c r="C35" s="132"/>
      <c r="D35" s="142"/>
      <c r="E35" s="120">
        <v>600</v>
      </c>
      <c r="F35" s="132"/>
      <c r="G35" s="142"/>
      <c r="H35" s="60">
        <v>217591</v>
      </c>
      <c r="I35" s="65"/>
    </row>
    <row r="36" spans="1:8" ht="12.75" customHeight="1">
      <c r="A36" s="23"/>
      <c r="B36" s="23"/>
      <c r="C36" s="133"/>
      <c r="D36" s="133"/>
      <c r="E36" s="88"/>
      <c r="F36" s="133"/>
      <c r="G36" s="133"/>
      <c r="H36" s="37"/>
    </row>
    <row r="37" spans="6:7" ht="16.5">
      <c r="F37" s="37"/>
      <c r="G37" s="37"/>
    </row>
  </sheetData>
  <printOptions horizontalCentered="1"/>
  <pageMargins left="0.5905511811023623" right="0.7874015748031497" top="0.5905511811023623" bottom="0.984251968503937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43"/>
  <sheetViews>
    <sheetView zoomScale="78" zoomScaleNormal="78" workbookViewId="0" topLeftCell="A1">
      <selection activeCell="A39" sqref="A3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41.25" customHeight="1">
      <c r="A1" s="15" t="s">
        <v>142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280"/>
    </row>
    <row r="3" spans="1:9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5.75" customHeight="1" hidden="1">
      <c r="A4" s="23" t="s">
        <v>5</v>
      </c>
      <c r="B4" s="23"/>
      <c r="C4" s="24">
        <v>4596</v>
      </c>
      <c r="D4" s="25">
        <v>1130</v>
      </c>
      <c r="E4" s="25"/>
      <c r="F4" s="25">
        <v>1921</v>
      </c>
      <c r="G4" s="25">
        <v>1440</v>
      </c>
      <c r="H4" s="38">
        <v>122441</v>
      </c>
    </row>
    <row r="5" spans="1:8" ht="15.7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5.75" customHeight="1" hidden="1">
      <c r="A6" s="23" t="s">
        <v>7</v>
      </c>
      <c r="B6" s="23"/>
      <c r="C6" s="24">
        <v>1173</v>
      </c>
      <c r="D6" s="25">
        <v>4260</v>
      </c>
      <c r="E6" s="25"/>
      <c r="F6" s="25">
        <v>170</v>
      </c>
      <c r="G6" s="25">
        <v>1955</v>
      </c>
      <c r="H6" s="38">
        <v>294072</v>
      </c>
    </row>
    <row r="7" spans="1:8" ht="16.5" customHeight="1" hidden="1">
      <c r="A7" s="23" t="s">
        <v>8</v>
      </c>
      <c r="B7" s="23"/>
      <c r="C7" s="24">
        <v>0</v>
      </c>
      <c r="D7" s="25">
        <v>285</v>
      </c>
      <c r="E7" s="25"/>
      <c r="F7" s="25">
        <v>0</v>
      </c>
      <c r="G7" s="25">
        <v>300</v>
      </c>
      <c r="H7" s="38">
        <v>22040</v>
      </c>
    </row>
    <row r="8" spans="1:8" ht="16.5" customHeight="1" hidden="1">
      <c r="A8" s="23" t="s">
        <v>32</v>
      </c>
      <c r="B8" s="23"/>
      <c r="C8" s="24">
        <v>30</v>
      </c>
      <c r="D8" s="25">
        <v>4766</v>
      </c>
      <c r="E8" s="25"/>
      <c r="F8" s="25">
        <v>181</v>
      </c>
      <c r="G8" s="25">
        <v>5969</v>
      </c>
      <c r="H8" s="38">
        <v>148624</v>
      </c>
    </row>
    <row r="9" spans="1:8" s="83" customFormat="1" ht="14.25" customHeight="1" hidden="1">
      <c r="A9" s="10" t="s">
        <v>35</v>
      </c>
      <c r="B9" s="10"/>
      <c r="C9" s="24">
        <v>0</v>
      </c>
      <c r="D9" s="25">
        <v>2648</v>
      </c>
      <c r="E9" s="25"/>
      <c r="F9" s="25">
        <v>0</v>
      </c>
      <c r="G9" s="25">
        <v>596</v>
      </c>
      <c r="H9" s="24">
        <v>82124</v>
      </c>
    </row>
    <row r="10" spans="1:8" s="83" customFormat="1" ht="15" customHeight="1" hidden="1">
      <c r="A10" s="10" t="s">
        <v>36</v>
      </c>
      <c r="B10" s="41">
        <f aca="true" t="shared" si="0" ref="B10:B19">SUM(C10,D10)</f>
        <v>10948</v>
      </c>
      <c r="C10" s="24">
        <v>3551</v>
      </c>
      <c r="D10" s="39">
        <v>7397</v>
      </c>
      <c r="E10" s="41">
        <f aca="true" t="shared" si="1" ref="E10:E19">SUM(F10,G10)</f>
        <v>1785</v>
      </c>
      <c r="F10" s="39">
        <v>570</v>
      </c>
      <c r="G10" s="39">
        <v>1215</v>
      </c>
      <c r="H10" s="39">
        <v>343660</v>
      </c>
    </row>
    <row r="11" spans="1:8" s="83" customFormat="1" ht="15" customHeight="1" hidden="1">
      <c r="A11" s="10" t="s">
        <v>54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s="83" customFormat="1" ht="14.25" customHeight="1" hidden="1">
      <c r="A12" s="64" t="s">
        <v>108</v>
      </c>
      <c r="B12" s="41">
        <f t="shared" si="0"/>
        <v>9381</v>
      </c>
      <c r="C12" s="24">
        <v>3355</v>
      </c>
      <c r="D12" s="39">
        <v>6026</v>
      </c>
      <c r="E12" s="41">
        <f t="shared" si="1"/>
        <v>3848</v>
      </c>
      <c r="F12" s="39">
        <v>524</v>
      </c>
      <c r="G12" s="145">
        <v>3324</v>
      </c>
      <c r="H12" s="24">
        <v>450315</v>
      </c>
    </row>
    <row r="13" spans="1:8" s="83" customFormat="1" ht="13.5" customHeight="1" hidden="1">
      <c r="A13" s="64" t="s">
        <v>109</v>
      </c>
      <c r="B13" s="41">
        <f t="shared" si="0"/>
        <v>6515</v>
      </c>
      <c r="C13" s="24">
        <v>3935</v>
      </c>
      <c r="D13" s="39">
        <v>2580</v>
      </c>
      <c r="E13" s="41">
        <f t="shared" si="1"/>
        <v>3289</v>
      </c>
      <c r="F13" s="39">
        <v>1306</v>
      </c>
      <c r="G13" s="145">
        <v>1983</v>
      </c>
      <c r="H13" s="24">
        <v>547583</v>
      </c>
    </row>
    <row r="14" spans="1:8" s="83" customFormat="1" ht="13.5" customHeight="1" hidden="1">
      <c r="A14" s="64" t="s">
        <v>110</v>
      </c>
      <c r="B14" s="41">
        <f t="shared" si="0"/>
        <v>0</v>
      </c>
      <c r="C14" s="24">
        <v>0</v>
      </c>
      <c r="D14" s="39"/>
      <c r="E14" s="41">
        <f t="shared" si="1"/>
        <v>0</v>
      </c>
      <c r="F14" s="39">
        <v>0</v>
      </c>
      <c r="G14" s="145"/>
      <c r="H14" s="24">
        <v>0</v>
      </c>
    </row>
    <row r="15" spans="1:8" s="83" customFormat="1" ht="13.5" customHeight="1" hidden="1">
      <c r="A15" s="64" t="s">
        <v>111</v>
      </c>
      <c r="B15" s="41">
        <f t="shared" si="0"/>
        <v>653</v>
      </c>
      <c r="C15" s="147">
        <v>653</v>
      </c>
      <c r="D15" s="148"/>
      <c r="E15" s="41">
        <f t="shared" si="1"/>
        <v>430</v>
      </c>
      <c r="F15" s="147">
        <v>430</v>
      </c>
      <c r="G15" s="148"/>
      <c r="H15" s="24">
        <v>52209</v>
      </c>
    </row>
    <row r="16" spans="1:8" s="83" customFormat="1" ht="15" customHeight="1" hidden="1">
      <c r="A16" s="64" t="s">
        <v>112</v>
      </c>
      <c r="B16" s="41">
        <f t="shared" si="0"/>
        <v>282</v>
      </c>
      <c r="C16" s="147">
        <v>282</v>
      </c>
      <c r="D16" s="148"/>
      <c r="E16" s="41">
        <f t="shared" si="1"/>
        <v>360</v>
      </c>
      <c r="F16" s="147">
        <v>360</v>
      </c>
      <c r="G16" s="148"/>
      <c r="H16" s="24">
        <v>24947</v>
      </c>
    </row>
    <row r="17" spans="1:8" s="83" customFormat="1" ht="15" customHeight="1" hidden="1">
      <c r="A17" s="64" t="s">
        <v>113</v>
      </c>
      <c r="B17" s="41">
        <f t="shared" si="0"/>
        <v>1120</v>
      </c>
      <c r="C17" s="147">
        <v>1120</v>
      </c>
      <c r="D17" s="148"/>
      <c r="E17" s="41">
        <f t="shared" si="1"/>
        <v>715</v>
      </c>
      <c r="F17" s="147">
        <v>715</v>
      </c>
      <c r="G17" s="148"/>
      <c r="H17" s="24">
        <v>88175</v>
      </c>
    </row>
    <row r="18" spans="1:9" s="83" customFormat="1" ht="14.25" customHeight="1">
      <c r="A18" s="64" t="s">
        <v>129</v>
      </c>
      <c r="B18" s="41">
        <f t="shared" si="0"/>
        <v>0</v>
      </c>
      <c r="C18" s="129">
        <f>SUM(C24,C29)</f>
        <v>0</v>
      </c>
      <c r="D18" s="137"/>
      <c r="E18" s="41">
        <f t="shared" si="1"/>
        <v>0</v>
      </c>
      <c r="F18" s="129">
        <f>SUM(F24,F29)</f>
        <v>0</v>
      </c>
      <c r="G18" s="137"/>
      <c r="H18" s="24">
        <v>124950</v>
      </c>
      <c r="I18" s="282" t="s">
        <v>163</v>
      </c>
    </row>
    <row r="19" spans="1:8" s="83" customFormat="1" ht="14.25" customHeight="1">
      <c r="A19" s="64" t="s">
        <v>146</v>
      </c>
      <c r="B19" s="41">
        <f t="shared" si="0"/>
        <v>1380</v>
      </c>
      <c r="C19" s="129">
        <v>1380</v>
      </c>
      <c r="D19" s="137"/>
      <c r="E19" s="41">
        <f t="shared" si="1"/>
        <v>540</v>
      </c>
      <c r="F19" s="129">
        <v>540</v>
      </c>
      <c r="G19" s="137"/>
      <c r="H19" s="24">
        <v>124950</v>
      </c>
    </row>
    <row r="20" spans="1:8" s="83" customFormat="1" ht="14.25" customHeight="1">
      <c r="A20" s="64" t="s">
        <v>161</v>
      </c>
      <c r="B20" s="41">
        <v>739</v>
      </c>
      <c r="C20" s="129"/>
      <c r="D20" s="137"/>
      <c r="E20" s="41">
        <v>8</v>
      </c>
      <c r="F20" s="129"/>
      <c r="G20" s="137"/>
      <c r="H20" s="24">
        <v>25235</v>
      </c>
    </row>
    <row r="21" spans="1:9" s="83" customFormat="1" ht="14.25" customHeight="1">
      <c r="A21" s="64" t="s">
        <v>165</v>
      </c>
      <c r="B21" s="41">
        <v>0</v>
      </c>
      <c r="C21" s="26"/>
      <c r="D21" s="144"/>
      <c r="E21" s="41">
        <v>0</v>
      </c>
      <c r="F21" s="26"/>
      <c r="G21" s="144"/>
      <c r="H21" s="26">
        <v>0</v>
      </c>
      <c r="I21" s="65"/>
    </row>
    <row r="22" spans="1:9" s="83" customFormat="1" ht="14.25" customHeight="1">
      <c r="A22" s="64" t="s">
        <v>174</v>
      </c>
      <c r="B22" s="41">
        <f>B24+B29</f>
        <v>130</v>
      </c>
      <c r="C22" s="41">
        <f aca="true" t="shared" si="2" ref="C22:H22">C24+C29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26">
        <f t="shared" si="2"/>
        <v>2835</v>
      </c>
      <c r="I22" s="65"/>
    </row>
    <row r="23" spans="1:9" s="194" customFormat="1" ht="8.25" customHeight="1">
      <c r="A23" s="289"/>
      <c r="B23" s="191"/>
      <c r="C23" s="192"/>
      <c r="D23" s="193"/>
      <c r="E23" s="191"/>
      <c r="F23" s="192"/>
      <c r="G23" s="193"/>
      <c r="H23" s="290"/>
      <c r="I23" s="209"/>
    </row>
    <row r="24" spans="1:9" s="194" customFormat="1" ht="15" customHeight="1">
      <c r="A24" s="195" t="s">
        <v>57</v>
      </c>
      <c r="B24" s="191">
        <f>B27</f>
        <v>100</v>
      </c>
      <c r="C24" s="191">
        <f aca="true" t="shared" si="3" ref="C24:H24">C27</f>
        <v>0</v>
      </c>
      <c r="D24" s="191">
        <f t="shared" si="3"/>
        <v>0</v>
      </c>
      <c r="E24" s="191">
        <f t="shared" si="3"/>
        <v>0</v>
      </c>
      <c r="F24" s="191">
        <f t="shared" si="3"/>
        <v>0</v>
      </c>
      <c r="G24" s="191">
        <f t="shared" si="3"/>
        <v>0</v>
      </c>
      <c r="H24" s="208">
        <f t="shared" si="3"/>
        <v>1335</v>
      </c>
      <c r="I24" s="209"/>
    </row>
    <row r="25" spans="1:9" s="194" customFormat="1" ht="8.25" customHeight="1">
      <c r="A25" s="197"/>
      <c r="B25" s="198"/>
      <c r="C25" s="199"/>
      <c r="D25" s="193"/>
      <c r="E25" s="200"/>
      <c r="F25" s="192"/>
      <c r="G25" s="193"/>
      <c r="H25" s="201"/>
      <c r="I25" s="209"/>
    </row>
    <row r="26" spans="1:9" s="194" customFormat="1" ht="13.5" customHeight="1" hidden="1">
      <c r="A26" s="202" t="s">
        <v>65</v>
      </c>
      <c r="B26" s="191">
        <v>0</v>
      </c>
      <c r="C26" s="192"/>
      <c r="D26" s="193"/>
      <c r="E26" s="191">
        <v>0</v>
      </c>
      <c r="F26" s="192"/>
      <c r="G26" s="193"/>
      <c r="H26" s="196">
        <v>0</v>
      </c>
      <c r="I26" s="209"/>
    </row>
    <row r="27" spans="1:9" s="194" customFormat="1" ht="15" customHeight="1">
      <c r="A27" s="202" t="s">
        <v>66</v>
      </c>
      <c r="B27" s="191">
        <v>100</v>
      </c>
      <c r="C27" s="192"/>
      <c r="D27" s="193"/>
      <c r="E27" s="191">
        <v>0</v>
      </c>
      <c r="F27" s="192"/>
      <c r="G27" s="193"/>
      <c r="H27" s="196">
        <v>1335</v>
      </c>
      <c r="I27" s="209"/>
    </row>
    <row r="28" spans="1:8" s="194" customFormat="1" ht="4.5" customHeight="1">
      <c r="A28" s="203"/>
      <c r="B28" s="203"/>
      <c r="C28" s="192"/>
      <c r="D28" s="193"/>
      <c r="E28" s="200"/>
      <c r="F28" s="192"/>
      <c r="G28" s="193"/>
      <c r="H28" s="201"/>
    </row>
    <row r="29" spans="1:9" s="194" customFormat="1" ht="15" customHeight="1">
      <c r="A29" s="195" t="s">
        <v>58</v>
      </c>
      <c r="B29" s="191">
        <f>B37</f>
        <v>30</v>
      </c>
      <c r="C29" s="191">
        <f aca="true" t="shared" si="4" ref="C29:H29">C37</f>
        <v>0</v>
      </c>
      <c r="D29" s="191">
        <f t="shared" si="4"/>
        <v>0</v>
      </c>
      <c r="E29" s="191">
        <f t="shared" si="4"/>
        <v>0</v>
      </c>
      <c r="F29" s="191">
        <f t="shared" si="4"/>
        <v>0</v>
      </c>
      <c r="G29" s="191">
        <f t="shared" si="4"/>
        <v>0</v>
      </c>
      <c r="H29" s="208">
        <f t="shared" si="4"/>
        <v>1500</v>
      </c>
      <c r="I29" s="209"/>
    </row>
    <row r="30" spans="1:9" s="194" customFormat="1" ht="4.5" customHeight="1">
      <c r="A30" s="195"/>
      <c r="B30" s="191"/>
      <c r="C30" s="208"/>
      <c r="D30" s="223"/>
      <c r="E30" s="191"/>
      <c r="F30" s="208"/>
      <c r="G30" s="223"/>
      <c r="H30" s="208"/>
      <c r="I30" s="209"/>
    </row>
    <row r="31" spans="1:8" s="194" customFormat="1" ht="12.75" customHeight="1" hidden="1">
      <c r="A31" s="207" t="s">
        <v>152</v>
      </c>
      <c r="B31" s="255">
        <v>0</v>
      </c>
      <c r="C31" s="267"/>
      <c r="D31" s="268"/>
      <c r="E31" s="256">
        <v>0</v>
      </c>
      <c r="F31" s="267"/>
      <c r="G31" s="268"/>
      <c r="H31" s="257">
        <v>0</v>
      </c>
    </row>
    <row r="32" spans="1:8" s="194" customFormat="1" ht="14.25" customHeight="1" hidden="1">
      <c r="A32" s="202" t="s">
        <v>101</v>
      </c>
      <c r="B32" s="191">
        <f>SUM(C32,D32)</f>
        <v>0</v>
      </c>
      <c r="C32" s="192"/>
      <c r="D32" s="193"/>
      <c r="E32" s="191">
        <f aca="true" t="shared" si="5" ref="E32:E37">SUM(F32,G32)</f>
        <v>0</v>
      </c>
      <c r="F32" s="192"/>
      <c r="G32" s="193"/>
      <c r="H32" s="196">
        <v>0</v>
      </c>
    </row>
    <row r="33" spans="1:8" s="194" customFormat="1" ht="13.5" customHeight="1" hidden="1">
      <c r="A33" s="202" t="s">
        <v>122</v>
      </c>
      <c r="B33" s="191">
        <f>SUM(C33,D33)</f>
        <v>0</v>
      </c>
      <c r="C33" s="192"/>
      <c r="D33" s="193"/>
      <c r="E33" s="191">
        <f t="shared" si="5"/>
        <v>0</v>
      </c>
      <c r="F33" s="192"/>
      <c r="G33" s="193"/>
      <c r="H33" s="196">
        <v>0</v>
      </c>
    </row>
    <row r="34" spans="1:8" s="194" customFormat="1" ht="13.5" customHeight="1" hidden="1">
      <c r="A34" s="202" t="s">
        <v>123</v>
      </c>
      <c r="B34" s="191">
        <f>SUM(C34,D34)</f>
        <v>0</v>
      </c>
      <c r="C34" s="192"/>
      <c r="D34" s="193"/>
      <c r="E34" s="191">
        <f t="shared" si="5"/>
        <v>0</v>
      </c>
      <c r="F34" s="192"/>
      <c r="G34" s="193"/>
      <c r="H34" s="196">
        <v>0</v>
      </c>
    </row>
    <row r="35" spans="1:8" s="194" customFormat="1" ht="13.5" customHeight="1" hidden="1">
      <c r="A35" s="202" t="s">
        <v>124</v>
      </c>
      <c r="B35" s="191">
        <f>SUM(C35,D35)</f>
        <v>0</v>
      </c>
      <c r="C35" s="192"/>
      <c r="D35" s="193"/>
      <c r="E35" s="191">
        <f t="shared" si="5"/>
        <v>0</v>
      </c>
      <c r="F35" s="192"/>
      <c r="G35" s="193"/>
      <c r="H35" s="196">
        <v>0</v>
      </c>
    </row>
    <row r="36" spans="1:8" s="194" customFormat="1" ht="13.5" customHeight="1" hidden="1">
      <c r="A36" s="202" t="s">
        <v>125</v>
      </c>
      <c r="B36" s="191">
        <f>SUM(C36,D36)</f>
        <v>0</v>
      </c>
      <c r="C36" s="192"/>
      <c r="D36" s="193"/>
      <c r="E36" s="191">
        <f t="shared" si="5"/>
        <v>0</v>
      </c>
      <c r="F36" s="192"/>
      <c r="G36" s="193"/>
      <c r="H36" s="196">
        <v>0</v>
      </c>
    </row>
    <row r="37" spans="1:8" s="194" customFormat="1" ht="14.25" customHeight="1">
      <c r="A37" s="204" t="s">
        <v>185</v>
      </c>
      <c r="B37" s="205">
        <v>30</v>
      </c>
      <c r="C37" s="192"/>
      <c r="D37" s="193"/>
      <c r="E37" s="205">
        <f t="shared" si="5"/>
        <v>0</v>
      </c>
      <c r="F37" s="192"/>
      <c r="G37" s="193"/>
      <c r="H37" s="206">
        <v>1500</v>
      </c>
    </row>
    <row r="38" spans="1:7" ht="14.25" customHeight="1">
      <c r="A38" s="22" t="s">
        <v>155</v>
      </c>
      <c r="B38" s="37"/>
      <c r="C38" s="37"/>
      <c r="D38" s="37"/>
      <c r="F38" s="37"/>
      <c r="G38" s="37"/>
    </row>
    <row r="39" spans="1:7" ht="16.5">
      <c r="A39" s="37"/>
      <c r="B39" s="37"/>
      <c r="F39" s="37"/>
      <c r="G39" s="37"/>
    </row>
    <row r="40" spans="1:2" ht="16.5">
      <c r="A40" s="37"/>
      <c r="B40" s="37"/>
    </row>
    <row r="41" spans="1:2" ht="16.5">
      <c r="A41" s="37"/>
      <c r="B41" s="37"/>
    </row>
    <row r="42" spans="1:2" ht="16.5">
      <c r="A42" s="37"/>
      <c r="B42" s="37"/>
    </row>
    <row r="43" spans="1:2" ht="16.5">
      <c r="A43" s="37"/>
      <c r="B43" s="37"/>
    </row>
  </sheetData>
  <printOptions horizontalCentered="1"/>
  <pageMargins left="0.5905511811023623" right="0.7874015748031497" top="4.409448818897638" bottom="0.4724409448818898" header="0.31496062992125984" footer="0.31496062992125984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7" customWidth="1"/>
    <col min="2" max="2" width="30.625" style="37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59"/>
      <c r="B1" s="259"/>
      <c r="C1" s="259"/>
      <c r="D1" s="59"/>
      <c r="E1" s="59"/>
      <c r="F1" s="59"/>
      <c r="G1" s="59"/>
      <c r="H1" s="59"/>
    </row>
    <row r="2" spans="1:8" s="17" customFormat="1" ht="23.25" customHeight="1">
      <c r="A2" s="260"/>
      <c r="B2" s="260"/>
      <c r="C2" s="59"/>
      <c r="D2" s="59"/>
      <c r="E2" s="59"/>
      <c r="F2" s="59"/>
      <c r="G2" s="59"/>
      <c r="H2" s="23"/>
    </row>
    <row r="3" spans="1:8" ht="18" customHeight="1">
      <c r="A3" s="260"/>
      <c r="B3" s="261"/>
      <c r="C3" s="59"/>
      <c r="D3" s="40"/>
      <c r="E3" s="261"/>
      <c r="F3" s="59"/>
      <c r="G3" s="59"/>
      <c r="H3" s="262"/>
    </row>
    <row r="4" spans="1:8" ht="15" customHeight="1">
      <c r="A4" s="10"/>
      <c r="B4" s="10"/>
      <c r="C4" s="39"/>
      <c r="D4" s="39"/>
      <c r="E4" s="39"/>
      <c r="F4" s="39"/>
      <c r="G4" s="39"/>
      <c r="H4" s="39"/>
    </row>
    <row r="5" spans="1:8" ht="15" customHeight="1">
      <c r="A5" s="11"/>
      <c r="B5" s="11"/>
      <c r="C5" s="39"/>
      <c r="D5" s="39"/>
      <c r="E5" s="39"/>
      <c r="F5" s="39"/>
      <c r="G5" s="39"/>
      <c r="H5" s="39"/>
    </row>
    <row r="6" spans="1:8" ht="15" customHeight="1">
      <c r="A6" s="11"/>
      <c r="B6" s="11"/>
      <c r="C6" s="39"/>
      <c r="D6" s="39"/>
      <c r="E6" s="39"/>
      <c r="F6" s="39"/>
      <c r="G6" s="39"/>
      <c r="H6" s="39"/>
    </row>
    <row r="7" spans="1:8" ht="15" customHeight="1">
      <c r="A7" s="11"/>
      <c r="B7" s="11"/>
      <c r="C7" s="39"/>
      <c r="D7" s="39"/>
      <c r="E7" s="39"/>
      <c r="F7" s="39"/>
      <c r="G7" s="39"/>
      <c r="H7" s="39"/>
    </row>
    <row r="8" spans="1:8" ht="15" customHeight="1">
      <c r="A8" s="11"/>
      <c r="B8" s="11"/>
      <c r="C8" s="39"/>
      <c r="D8" s="39"/>
      <c r="E8" s="39"/>
      <c r="F8" s="39"/>
      <c r="G8" s="39"/>
      <c r="H8" s="39"/>
    </row>
    <row r="9" spans="1:8" ht="15" customHeight="1">
      <c r="A9" s="11"/>
      <c r="B9" s="11"/>
      <c r="C9" s="38"/>
      <c r="D9" s="38"/>
      <c r="E9" s="38"/>
      <c r="F9" s="38"/>
      <c r="G9" s="38"/>
      <c r="H9" s="38"/>
    </row>
    <row r="10" spans="1:8" ht="15" customHeight="1">
      <c r="A10" s="11"/>
      <c r="B10" s="38"/>
      <c r="C10" s="38"/>
      <c r="D10" s="38"/>
      <c r="E10" s="38"/>
      <c r="F10" s="38"/>
      <c r="G10" s="38"/>
      <c r="H10" s="38"/>
    </row>
    <row r="11" spans="1:8" ht="15" customHeight="1">
      <c r="A11" s="11"/>
      <c r="B11" s="38"/>
      <c r="C11" s="38"/>
      <c r="D11" s="38"/>
      <c r="E11" s="38"/>
      <c r="F11" s="38"/>
      <c r="G11" s="38"/>
      <c r="H11" s="38"/>
    </row>
    <row r="12" spans="1:8" ht="15" customHeight="1">
      <c r="A12" s="11"/>
      <c r="B12" s="38"/>
      <c r="C12" s="38"/>
      <c r="D12" s="38"/>
      <c r="E12" s="38"/>
      <c r="F12" s="38"/>
      <c r="G12" s="38"/>
      <c r="H12" s="38"/>
    </row>
    <row r="13" spans="1:8" ht="15" customHeight="1">
      <c r="A13" s="11"/>
      <c r="B13" s="38"/>
      <c r="C13" s="38"/>
      <c r="D13" s="38"/>
      <c r="E13" s="38"/>
      <c r="F13" s="38"/>
      <c r="G13" s="38"/>
      <c r="H13" s="38"/>
    </row>
    <row r="14" spans="1:8" ht="15" customHeight="1">
      <c r="A14" s="11"/>
      <c r="B14" s="38"/>
      <c r="C14" s="38"/>
      <c r="D14" s="38"/>
      <c r="E14" s="38"/>
      <c r="F14" s="38"/>
      <c r="G14" s="38"/>
      <c r="H14" s="38"/>
    </row>
    <row r="15" spans="1:8" ht="15" customHeight="1">
      <c r="A15" s="11"/>
      <c r="B15" s="38"/>
      <c r="C15" s="38"/>
      <c r="D15" s="38"/>
      <c r="E15" s="38"/>
      <c r="F15" s="38"/>
      <c r="G15" s="38"/>
      <c r="H15" s="38"/>
    </row>
    <row r="16" spans="1:8" ht="15" customHeight="1">
      <c r="A16" s="11"/>
      <c r="B16" s="38"/>
      <c r="C16" s="38"/>
      <c r="D16" s="38"/>
      <c r="E16" s="38"/>
      <c r="F16" s="38"/>
      <c r="G16" s="38"/>
      <c r="H16" s="38"/>
    </row>
    <row r="17" spans="1:8" ht="15" customHeight="1">
      <c r="A17" s="11"/>
      <c r="B17" s="38"/>
      <c r="C17" s="38"/>
      <c r="D17" s="38"/>
      <c r="E17" s="38"/>
      <c r="F17" s="38"/>
      <c r="G17" s="38"/>
      <c r="H17" s="38"/>
    </row>
    <row r="18" spans="1:8" ht="15" customHeight="1">
      <c r="A18" s="11"/>
      <c r="B18" s="38"/>
      <c r="C18" s="38"/>
      <c r="D18" s="38"/>
      <c r="E18" s="38"/>
      <c r="F18" s="38"/>
      <c r="G18" s="38"/>
      <c r="H18" s="38"/>
    </row>
    <row r="19" spans="1:8" ht="15" customHeight="1">
      <c r="A19" s="11"/>
      <c r="B19" s="38"/>
      <c r="C19" s="38"/>
      <c r="D19" s="38"/>
      <c r="E19" s="38"/>
      <c r="F19" s="38"/>
      <c r="G19" s="38"/>
      <c r="H19" s="38"/>
    </row>
    <row r="20" spans="1:8" ht="15" customHeight="1">
      <c r="A20" s="11"/>
      <c r="B20" s="38"/>
      <c r="C20" s="38"/>
      <c r="D20" s="38"/>
      <c r="E20" s="38"/>
      <c r="F20" s="38"/>
      <c r="G20" s="38"/>
      <c r="H20" s="38"/>
    </row>
    <row r="21" spans="1:8" ht="10.5" customHeight="1">
      <c r="A21" s="11"/>
      <c r="B21" s="11"/>
      <c r="C21" s="38"/>
      <c r="D21" s="38"/>
      <c r="E21" s="38"/>
      <c r="F21" s="38"/>
      <c r="G21" s="38"/>
      <c r="H21" s="38"/>
    </row>
    <row r="22" spans="1:8" ht="16.5" customHeight="1">
      <c r="A22" s="11"/>
      <c r="B22" s="11"/>
      <c r="C22" s="38"/>
      <c r="D22" s="38"/>
      <c r="E22" s="38"/>
      <c r="F22" s="38"/>
      <c r="G22" s="38"/>
      <c r="H22" s="38"/>
    </row>
    <row r="23" spans="1:8" ht="13.5" customHeight="1">
      <c r="A23" s="11"/>
      <c r="B23" s="11"/>
      <c r="C23" s="38"/>
      <c r="D23" s="38"/>
      <c r="E23" s="38"/>
      <c r="F23" s="38"/>
      <c r="G23" s="38"/>
      <c r="H23" s="38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4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159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9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6.5" customHeight="1" hidden="1">
      <c r="A8" s="11" t="s">
        <v>32</v>
      </c>
      <c r="B8" s="11"/>
      <c r="C8" s="24">
        <v>0</v>
      </c>
      <c r="D8" s="25">
        <v>0</v>
      </c>
      <c r="E8" s="25"/>
      <c r="F8" s="25">
        <v>0</v>
      </c>
      <c r="G8" s="25">
        <v>0</v>
      </c>
      <c r="H8" s="39">
        <v>0</v>
      </c>
    </row>
    <row r="9" spans="1:8" s="83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</row>
    <row r="10" spans="1:8" s="83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150</v>
      </c>
      <c r="F10" s="61">
        <v>90</v>
      </c>
      <c r="G10" s="61">
        <v>60</v>
      </c>
      <c r="H10" s="61">
        <v>9359</v>
      </c>
    </row>
    <row r="11" spans="1:8" s="83" customFormat="1" ht="16.5" customHeight="1" hidden="1">
      <c r="A11" s="10" t="s">
        <v>54</v>
      </c>
      <c r="B11" s="41">
        <f t="shared" si="0"/>
        <v>0</v>
      </c>
      <c r="C11" s="31">
        <v>0</v>
      </c>
      <c r="D11" s="61">
        <v>0</v>
      </c>
      <c r="E11" s="41">
        <f t="shared" si="1"/>
        <v>0</v>
      </c>
      <c r="F11" s="61">
        <v>0</v>
      </c>
      <c r="G11" s="61">
        <v>0</v>
      </c>
      <c r="H11" s="61">
        <v>0</v>
      </c>
    </row>
    <row r="12" spans="1:8" s="83" customFormat="1" ht="16.5" customHeight="1" hidden="1">
      <c r="A12" s="134" t="s">
        <v>108</v>
      </c>
      <c r="B12" s="41">
        <f t="shared" si="0"/>
        <v>0</v>
      </c>
      <c r="C12" s="31">
        <v>0</v>
      </c>
      <c r="D12" s="61">
        <v>0</v>
      </c>
      <c r="E12" s="41">
        <f t="shared" si="1"/>
        <v>1436</v>
      </c>
      <c r="F12" s="61">
        <v>0</v>
      </c>
      <c r="G12" s="61">
        <v>1436</v>
      </c>
      <c r="H12" s="61">
        <v>130196</v>
      </c>
    </row>
    <row r="13" spans="1:8" s="83" customFormat="1" ht="16.5" customHeight="1" hidden="1">
      <c r="A13" s="134" t="s">
        <v>109</v>
      </c>
      <c r="B13" s="41">
        <f t="shared" si="0"/>
        <v>0</v>
      </c>
      <c r="C13" s="31">
        <v>0</v>
      </c>
      <c r="D13" s="61">
        <v>0</v>
      </c>
      <c r="E13" s="41">
        <f t="shared" si="1"/>
        <v>1440</v>
      </c>
      <c r="F13" s="61">
        <v>80</v>
      </c>
      <c r="G13" s="61">
        <v>1360</v>
      </c>
      <c r="H13" s="61">
        <v>89285</v>
      </c>
    </row>
    <row r="14" spans="1:8" s="83" customFormat="1" ht="16.5" customHeight="1" hidden="1">
      <c r="A14" s="134" t="s">
        <v>110</v>
      </c>
      <c r="B14" s="41">
        <f t="shared" si="0"/>
        <v>0</v>
      </c>
      <c r="C14" s="31"/>
      <c r="D14" s="61"/>
      <c r="E14" s="41">
        <f t="shared" si="1"/>
        <v>0</v>
      </c>
      <c r="F14" s="61"/>
      <c r="G14" s="61"/>
      <c r="H14" s="61">
        <v>0</v>
      </c>
    </row>
    <row r="15" spans="1:8" s="83" customFormat="1" ht="13.5" customHeight="1" hidden="1">
      <c r="A15" s="64" t="s">
        <v>111</v>
      </c>
      <c r="B15" s="41">
        <f t="shared" si="0"/>
        <v>0</v>
      </c>
      <c r="C15" s="31"/>
      <c r="D15" s="61"/>
      <c r="E15" s="41">
        <f t="shared" si="1"/>
        <v>0</v>
      </c>
      <c r="F15" s="61"/>
      <c r="G15" s="61"/>
      <c r="H15" s="61">
        <v>0</v>
      </c>
    </row>
    <row r="16" spans="1:8" s="83" customFormat="1" ht="15" customHeight="1" hidden="1">
      <c r="A16" s="64" t="s">
        <v>112</v>
      </c>
      <c r="B16" s="41">
        <f t="shared" si="0"/>
        <v>0</v>
      </c>
      <c r="C16" s="31"/>
      <c r="D16" s="61"/>
      <c r="E16" s="41">
        <f t="shared" si="1"/>
        <v>0</v>
      </c>
      <c r="F16" s="61"/>
      <c r="G16" s="61"/>
      <c r="H16" s="61">
        <v>0</v>
      </c>
    </row>
    <row r="17" spans="1:8" s="83" customFormat="1" ht="15" customHeight="1" hidden="1">
      <c r="A17" s="64" t="s">
        <v>113</v>
      </c>
      <c r="B17" s="41">
        <f t="shared" si="0"/>
        <v>0</v>
      </c>
      <c r="C17" s="31">
        <v>0</v>
      </c>
      <c r="D17" s="61"/>
      <c r="E17" s="41">
        <f t="shared" si="1"/>
        <v>0</v>
      </c>
      <c r="F17" s="61">
        <v>0</v>
      </c>
      <c r="G17" s="61"/>
      <c r="H17" s="61">
        <v>0</v>
      </c>
    </row>
    <row r="18" spans="1:8" s="83" customFormat="1" ht="15" customHeight="1">
      <c r="A18" s="64" t="s">
        <v>129</v>
      </c>
      <c r="B18" s="41">
        <f t="shared" si="0"/>
        <v>0</v>
      </c>
      <c r="C18" s="90">
        <f>SUM(C24,C29)</f>
        <v>0</v>
      </c>
      <c r="D18" s="88"/>
      <c r="E18" s="41">
        <f t="shared" si="1"/>
        <v>0</v>
      </c>
      <c r="F18" s="269">
        <f>SUM(F24,F29)</f>
        <v>0</v>
      </c>
      <c r="G18" s="88"/>
      <c r="H18" s="39">
        <v>0</v>
      </c>
    </row>
    <row r="19" spans="1:8" s="83" customFormat="1" ht="15" customHeight="1">
      <c r="A19" s="64" t="s">
        <v>146</v>
      </c>
      <c r="B19" s="41">
        <f t="shared" si="0"/>
        <v>0</v>
      </c>
      <c r="C19" s="90">
        <v>0</v>
      </c>
      <c r="D19" s="88"/>
      <c r="E19" s="41">
        <f t="shared" si="1"/>
        <v>67</v>
      </c>
      <c r="F19" s="270">
        <v>67</v>
      </c>
      <c r="G19" s="88"/>
      <c r="H19" s="39">
        <v>5678</v>
      </c>
    </row>
    <row r="20" spans="1:8" s="83" customFormat="1" ht="15" customHeight="1">
      <c r="A20" s="64" t="s">
        <v>161</v>
      </c>
      <c r="B20" s="41">
        <v>0</v>
      </c>
      <c r="C20" s="90"/>
      <c r="D20" s="88"/>
      <c r="E20" s="41">
        <v>0</v>
      </c>
      <c r="F20" s="270"/>
      <c r="G20" s="88"/>
      <c r="H20" s="39">
        <v>0</v>
      </c>
    </row>
    <row r="21" spans="1:8" s="83" customFormat="1" ht="15" customHeight="1">
      <c r="A21" s="64" t="s">
        <v>165</v>
      </c>
      <c r="B21" s="41">
        <v>0</v>
      </c>
      <c r="C21" s="90"/>
      <c r="D21" s="88"/>
      <c r="E21" s="41">
        <v>0</v>
      </c>
      <c r="F21" s="26"/>
      <c r="G21" s="144"/>
      <c r="H21" s="61">
        <v>0</v>
      </c>
    </row>
    <row r="22" spans="1:8" s="83" customFormat="1" ht="15" customHeight="1">
      <c r="A22" s="64" t="s">
        <v>174</v>
      </c>
      <c r="B22" s="41">
        <v>0</v>
      </c>
      <c r="C22" s="90"/>
      <c r="D22" s="88"/>
      <c r="E22" s="41">
        <v>0</v>
      </c>
      <c r="F22" s="26"/>
      <c r="G22" s="144"/>
      <c r="H22" s="61">
        <v>0</v>
      </c>
    </row>
    <row r="23" spans="1:8" s="83" customFormat="1" ht="15" customHeight="1">
      <c r="A23" s="45"/>
      <c r="B23" s="120"/>
      <c r="C23" s="276"/>
      <c r="D23" s="276"/>
      <c r="E23" s="120"/>
      <c r="F23" s="276"/>
      <c r="G23" s="276"/>
      <c r="H23" s="277"/>
    </row>
    <row r="24" spans="1:8" ht="13.5" customHeight="1" hidden="1">
      <c r="A24" s="30" t="s">
        <v>59</v>
      </c>
      <c r="B24" s="122">
        <f>B26</f>
        <v>0</v>
      </c>
      <c r="C24" s="61"/>
      <c r="D24" s="61"/>
      <c r="E24" s="30">
        <f>E26</f>
        <v>0</v>
      </c>
      <c r="F24" s="61"/>
      <c r="G24" s="61"/>
      <c r="H24" s="61">
        <f>H26</f>
        <v>0</v>
      </c>
    </row>
    <row r="25" spans="1:8" ht="7.5" customHeight="1" hidden="1">
      <c r="A25" s="134"/>
      <c r="B25" s="135"/>
      <c r="C25" s="88"/>
      <c r="D25" s="88"/>
      <c r="E25" s="91"/>
      <c r="F25" s="88"/>
      <c r="G25" s="88"/>
      <c r="H25" s="31"/>
    </row>
    <row r="26" spans="1:8" s="83" customFormat="1" ht="13.5" customHeight="1" hidden="1">
      <c r="A26" s="224" t="s">
        <v>70</v>
      </c>
      <c r="B26" s="210">
        <v>0</v>
      </c>
      <c r="C26" s="88"/>
      <c r="D26" s="88"/>
      <c r="E26" s="120">
        <v>0</v>
      </c>
      <c r="F26" s="88"/>
      <c r="G26" s="88"/>
      <c r="H26" s="34">
        <v>0</v>
      </c>
    </row>
    <row r="27" spans="1:8" ht="15" customHeight="1" hidden="1">
      <c r="A27" s="1" t="s">
        <v>38</v>
      </c>
      <c r="B27" s="112"/>
      <c r="C27" s="90"/>
      <c r="D27" s="88"/>
      <c r="E27" s="90"/>
      <c r="F27" s="90"/>
      <c r="G27" s="88"/>
      <c r="H27" s="31">
        <v>0</v>
      </c>
    </row>
    <row r="28" spans="1:8" ht="9.75" customHeight="1" hidden="1">
      <c r="A28" s="11"/>
      <c r="B28" s="11"/>
      <c r="C28" s="90"/>
      <c r="D28" s="88"/>
      <c r="E28" s="90"/>
      <c r="F28" s="90"/>
      <c r="G28" s="88"/>
      <c r="H28" s="31"/>
    </row>
    <row r="29" spans="1:8" ht="15" customHeight="1" hidden="1">
      <c r="A29" s="30" t="s">
        <v>37</v>
      </c>
      <c r="B29" s="61"/>
      <c r="C29" s="90"/>
      <c r="D29" s="98"/>
      <c r="E29" s="91"/>
      <c r="F29" s="90"/>
      <c r="G29" s="98"/>
      <c r="H29" s="31">
        <f>SUM(H31)</f>
        <v>0</v>
      </c>
    </row>
    <row r="30" spans="1:8" ht="9.75" customHeight="1" hidden="1">
      <c r="A30" s="32"/>
      <c r="B30" s="37"/>
      <c r="C30" s="88"/>
      <c r="D30" s="88"/>
      <c r="E30" s="90"/>
      <c r="F30" s="90"/>
      <c r="G30" s="88"/>
      <c r="H30" s="29"/>
    </row>
    <row r="31" spans="1:8" ht="15" customHeight="1" hidden="1">
      <c r="A31" s="35" t="s">
        <v>47</v>
      </c>
      <c r="B31" s="33"/>
      <c r="C31" s="90"/>
      <c r="D31" s="88"/>
      <c r="E31" s="92"/>
      <c r="F31" s="90"/>
      <c r="G31" s="88"/>
      <c r="H31" s="44">
        <v>0</v>
      </c>
    </row>
    <row r="32" spans="3:7" ht="16.5">
      <c r="C32" s="37"/>
      <c r="D32" s="37"/>
      <c r="F32" s="37"/>
      <c r="G32" s="37"/>
    </row>
    <row r="33" spans="3:7" ht="16.5">
      <c r="C33" s="37"/>
      <c r="D33" s="37"/>
      <c r="F33" s="37"/>
      <c r="G33" s="37"/>
    </row>
    <row r="34" spans="1:8" ht="16.5">
      <c r="A34" s="37"/>
      <c r="B34" s="37"/>
      <c r="C34" s="37"/>
      <c r="D34" s="37"/>
      <c r="E34" s="37"/>
      <c r="F34" s="37"/>
      <c r="G34" s="37"/>
      <c r="H34" s="37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3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171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280"/>
    </row>
    <row r="3" spans="1:9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5.7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.7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.75" customHeight="1" hidden="1">
      <c r="A6" s="11" t="s">
        <v>7</v>
      </c>
      <c r="B6" s="11"/>
      <c r="C6" s="24">
        <v>0</v>
      </c>
      <c r="D6" s="25">
        <v>0</v>
      </c>
      <c r="E6" s="25"/>
      <c r="F6" s="25">
        <v>100</v>
      </c>
      <c r="G6" s="25">
        <v>0</v>
      </c>
      <c r="H6" s="24">
        <v>5600</v>
      </c>
    </row>
    <row r="7" spans="1:8" ht="16.5" customHeight="1" hidden="1">
      <c r="A7" s="11" t="s">
        <v>8</v>
      </c>
      <c r="B7" s="11"/>
      <c r="C7" s="24">
        <v>0</v>
      </c>
      <c r="D7" s="24">
        <v>0</v>
      </c>
      <c r="E7" s="24"/>
      <c r="F7" s="24">
        <v>0</v>
      </c>
      <c r="G7" s="24">
        <v>0</v>
      </c>
      <c r="H7" s="24">
        <v>0</v>
      </c>
    </row>
    <row r="8" spans="1:8" ht="16.5" customHeight="1" hidden="1">
      <c r="A8" s="11" t="s">
        <v>32</v>
      </c>
      <c r="B8" s="11"/>
      <c r="C8" s="24">
        <v>0</v>
      </c>
      <c r="D8" s="24">
        <v>0</v>
      </c>
      <c r="E8" s="24"/>
      <c r="F8" s="24">
        <v>0</v>
      </c>
      <c r="G8" s="24">
        <v>0</v>
      </c>
      <c r="H8" s="24">
        <v>1000</v>
      </c>
    </row>
    <row r="9" spans="1:8" s="83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</row>
    <row r="10" spans="1:8" s="83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400</v>
      </c>
      <c r="F10" s="61">
        <v>400</v>
      </c>
      <c r="G10" s="61">
        <v>0</v>
      </c>
      <c r="H10" s="61">
        <v>9000</v>
      </c>
    </row>
    <row r="11" spans="1:8" s="83" customFormat="1" ht="16.5" customHeight="1" hidden="1">
      <c r="A11" s="10" t="s">
        <v>54</v>
      </c>
      <c r="B11" s="41">
        <f t="shared" si="0"/>
        <v>0</v>
      </c>
      <c r="C11" s="31">
        <v>0</v>
      </c>
      <c r="D11" s="61">
        <v>0</v>
      </c>
      <c r="E11" s="41">
        <f t="shared" si="1"/>
        <v>0</v>
      </c>
      <c r="F11" s="61">
        <v>0</v>
      </c>
      <c r="G11" s="61">
        <v>0</v>
      </c>
      <c r="H11" s="61">
        <v>0</v>
      </c>
    </row>
    <row r="12" spans="1:8" s="83" customFormat="1" ht="16.5" customHeight="1" hidden="1">
      <c r="A12" s="134" t="s">
        <v>108</v>
      </c>
      <c r="B12" s="41">
        <f t="shared" si="0"/>
        <v>0</v>
      </c>
      <c r="C12" s="31">
        <v>0</v>
      </c>
      <c r="D12" s="61">
        <v>0</v>
      </c>
      <c r="E12" s="41">
        <f t="shared" si="1"/>
        <v>0</v>
      </c>
      <c r="F12" s="61">
        <v>0</v>
      </c>
      <c r="G12" s="30">
        <v>0</v>
      </c>
      <c r="H12" s="31">
        <v>0</v>
      </c>
    </row>
    <row r="13" spans="1:8" s="83" customFormat="1" ht="16.5" customHeight="1" hidden="1">
      <c r="A13" s="134" t="s">
        <v>109</v>
      </c>
      <c r="B13" s="41">
        <f t="shared" si="0"/>
        <v>0</v>
      </c>
      <c r="C13" s="31">
        <v>0</v>
      </c>
      <c r="D13" s="61">
        <v>0</v>
      </c>
      <c r="E13" s="41">
        <f t="shared" si="1"/>
        <v>120</v>
      </c>
      <c r="F13" s="61">
        <v>0</v>
      </c>
      <c r="G13" s="30">
        <v>120</v>
      </c>
      <c r="H13" s="31">
        <v>1996</v>
      </c>
    </row>
    <row r="14" spans="1:8" s="83" customFormat="1" ht="16.5" customHeight="1" hidden="1">
      <c r="A14" s="134" t="s">
        <v>110</v>
      </c>
      <c r="B14" s="41">
        <f t="shared" si="0"/>
        <v>0</v>
      </c>
      <c r="C14" s="31">
        <v>0</v>
      </c>
      <c r="D14" s="61"/>
      <c r="E14" s="41">
        <f t="shared" si="1"/>
        <v>0</v>
      </c>
      <c r="F14" s="61">
        <v>0</v>
      </c>
      <c r="G14" s="30"/>
      <c r="H14" s="31">
        <v>0</v>
      </c>
    </row>
    <row r="15" spans="1:8" s="83" customFormat="1" ht="16.5" customHeight="1" hidden="1">
      <c r="A15" s="134" t="s">
        <v>111</v>
      </c>
      <c r="B15" s="41">
        <f t="shared" si="0"/>
        <v>0</v>
      </c>
      <c r="C15" s="31">
        <v>0</v>
      </c>
      <c r="D15" s="30"/>
      <c r="E15" s="41">
        <f t="shared" si="1"/>
        <v>0</v>
      </c>
      <c r="F15" s="31">
        <v>0</v>
      </c>
      <c r="G15" s="30"/>
      <c r="H15" s="31">
        <v>0</v>
      </c>
    </row>
    <row r="16" spans="1:9" s="83" customFormat="1" ht="16.5" customHeight="1" hidden="1">
      <c r="A16" s="134" t="s">
        <v>112</v>
      </c>
      <c r="B16" s="41">
        <f t="shared" si="0"/>
        <v>0</v>
      </c>
      <c r="C16" s="31">
        <v>0</v>
      </c>
      <c r="D16" s="30"/>
      <c r="E16" s="41">
        <f t="shared" si="1"/>
        <v>0</v>
      </c>
      <c r="F16" s="31">
        <v>0</v>
      </c>
      <c r="G16" s="30"/>
      <c r="H16" s="31">
        <v>557</v>
      </c>
      <c r="I16" s="282" t="s">
        <v>163</v>
      </c>
    </row>
    <row r="17" spans="1:8" s="83" customFormat="1" ht="16.5" customHeight="1" hidden="1">
      <c r="A17" s="134" t="s">
        <v>113</v>
      </c>
      <c r="B17" s="41">
        <f t="shared" si="0"/>
        <v>0</v>
      </c>
      <c r="C17" s="31">
        <v>0</v>
      </c>
      <c r="D17" s="30"/>
      <c r="E17" s="41">
        <f t="shared" si="1"/>
        <v>0</v>
      </c>
      <c r="F17" s="31">
        <v>0</v>
      </c>
      <c r="G17" s="30"/>
      <c r="H17" s="31">
        <v>0</v>
      </c>
    </row>
    <row r="18" spans="1:8" s="83" customFormat="1" ht="16.5" customHeight="1">
      <c r="A18" s="134" t="s">
        <v>129</v>
      </c>
      <c r="B18" s="41">
        <f t="shared" si="0"/>
        <v>0</v>
      </c>
      <c r="C18" s="90">
        <v>0</v>
      </c>
      <c r="D18" s="98"/>
      <c r="E18" s="41">
        <f t="shared" si="1"/>
        <v>0</v>
      </c>
      <c r="F18" s="90">
        <v>0</v>
      </c>
      <c r="G18" s="98"/>
      <c r="H18" s="31">
        <v>0</v>
      </c>
    </row>
    <row r="19" spans="1:8" s="83" customFormat="1" ht="16.5" customHeight="1">
      <c r="A19" s="134" t="s">
        <v>146</v>
      </c>
      <c r="B19" s="41">
        <f t="shared" si="0"/>
        <v>0</v>
      </c>
      <c r="C19" s="90">
        <v>0</v>
      </c>
      <c r="D19" s="98"/>
      <c r="E19" s="41">
        <f t="shared" si="1"/>
        <v>0</v>
      </c>
      <c r="F19" s="90">
        <v>0</v>
      </c>
      <c r="G19" s="98"/>
      <c r="H19" s="31">
        <v>0</v>
      </c>
    </row>
    <row r="20" spans="1:8" s="83" customFormat="1" ht="16.5" customHeight="1">
      <c r="A20" s="134" t="s">
        <v>161</v>
      </c>
      <c r="B20" s="41">
        <v>0</v>
      </c>
      <c r="C20" s="90"/>
      <c r="D20" s="98"/>
      <c r="E20" s="41">
        <v>0</v>
      </c>
      <c r="F20" s="90"/>
      <c r="G20" s="98"/>
      <c r="H20" s="31">
        <v>0</v>
      </c>
    </row>
    <row r="21" spans="1:8" s="83" customFormat="1" ht="16.5" customHeight="1">
      <c r="A21" s="134" t="s">
        <v>165</v>
      </c>
      <c r="B21" s="41">
        <v>0</v>
      </c>
      <c r="C21" s="90">
        <v>0</v>
      </c>
      <c r="D21" s="98"/>
      <c r="E21" s="41">
        <v>0</v>
      </c>
      <c r="F21" s="90">
        <v>0</v>
      </c>
      <c r="G21" s="98"/>
      <c r="H21" s="31">
        <v>0</v>
      </c>
    </row>
    <row r="22" spans="1:8" s="83" customFormat="1" ht="16.5" customHeight="1">
      <c r="A22" s="134" t="s">
        <v>174</v>
      </c>
      <c r="B22" s="41">
        <v>0</v>
      </c>
      <c r="C22" s="90">
        <v>0</v>
      </c>
      <c r="D22" s="98"/>
      <c r="E22" s="41">
        <v>0</v>
      </c>
      <c r="F22" s="90">
        <v>0</v>
      </c>
      <c r="G22" s="98"/>
      <c r="H22" s="31">
        <v>0</v>
      </c>
    </row>
    <row r="23" spans="1:9" ht="14.25" customHeight="1">
      <c r="A23" s="45"/>
      <c r="B23" s="121"/>
      <c r="C23" s="92"/>
      <c r="D23" s="153"/>
      <c r="E23" s="95"/>
      <c r="F23" s="92"/>
      <c r="G23" s="153"/>
      <c r="H23" s="58"/>
      <c r="I23" s="55"/>
    </row>
    <row r="24" spans="1:8" ht="16.5" hidden="1">
      <c r="A24" s="30" t="s">
        <v>57</v>
      </c>
      <c r="B24" s="41">
        <f>SUM(C24,D24)</f>
        <v>0</v>
      </c>
      <c r="C24" s="89">
        <f>SUM(C26:C27)</f>
        <v>0</v>
      </c>
      <c r="D24" s="161"/>
      <c r="E24" s="41">
        <f>SUM(F24,G24)</f>
        <v>0</v>
      </c>
      <c r="F24" s="89">
        <f>SUM(F26:F27)</f>
        <v>0</v>
      </c>
      <c r="G24" s="161"/>
      <c r="H24" s="26">
        <f>SUM(H26:H27)</f>
        <v>0</v>
      </c>
    </row>
    <row r="25" spans="1:8" ht="10.5" customHeight="1" hidden="1">
      <c r="A25" s="1"/>
      <c r="B25" s="135"/>
      <c r="C25" s="90"/>
      <c r="D25" s="98"/>
      <c r="E25" s="91"/>
      <c r="F25" s="90"/>
      <c r="G25" s="98"/>
      <c r="H25" s="31"/>
    </row>
    <row r="26" spans="1:8" ht="16.5" hidden="1">
      <c r="A26" s="74" t="s">
        <v>88</v>
      </c>
      <c r="B26" s="120">
        <f>SUM(C26,D26)</f>
        <v>0</v>
      </c>
      <c r="C26" s="92">
        <v>0</v>
      </c>
      <c r="D26" s="153"/>
      <c r="E26" s="120">
        <f>SUM(F26,G26)</f>
        <v>0</v>
      </c>
      <c r="F26" s="92">
        <v>0</v>
      </c>
      <c r="G26" s="153"/>
      <c r="H26" s="34">
        <v>0</v>
      </c>
    </row>
    <row r="27" spans="1:8" ht="16.5" hidden="1">
      <c r="A27" s="134"/>
      <c r="B27" s="135"/>
      <c r="C27" s="90"/>
      <c r="D27" s="98"/>
      <c r="E27" s="91"/>
      <c r="F27" s="90"/>
      <c r="G27" s="98"/>
      <c r="H27" s="31"/>
    </row>
    <row r="28" spans="1:8" ht="16.5" hidden="1">
      <c r="A28" s="169"/>
      <c r="B28" s="11"/>
      <c r="C28" s="88"/>
      <c r="D28" s="88"/>
      <c r="E28" s="88"/>
      <c r="F28" s="88"/>
      <c r="G28" s="88"/>
      <c r="H28" s="61"/>
    </row>
    <row r="29" spans="1:8" ht="15" customHeight="1" hidden="1">
      <c r="A29" s="30" t="s">
        <v>41</v>
      </c>
      <c r="B29" s="41">
        <f>SUM(C29,D29)</f>
        <v>0</v>
      </c>
      <c r="C29" s="90">
        <f>SUM(C31)</f>
        <v>0</v>
      </c>
      <c r="D29" s="98"/>
      <c r="E29" s="41">
        <f>SUM(F29,G29)</f>
        <v>0</v>
      </c>
      <c r="F29" s="90">
        <f>SUM(F31)</f>
        <v>0</v>
      </c>
      <c r="G29" s="98"/>
      <c r="H29" s="31">
        <f>SUM(H31)</f>
        <v>0</v>
      </c>
    </row>
    <row r="30" spans="1:8" ht="9.75" customHeight="1" hidden="1">
      <c r="A30" s="32"/>
      <c r="B30" s="123"/>
      <c r="C30" s="90"/>
      <c r="D30" s="98"/>
      <c r="E30" s="91"/>
      <c r="F30" s="90"/>
      <c r="G30" s="98"/>
      <c r="H30" s="29"/>
    </row>
    <row r="31" spans="1:8" ht="15" customHeight="1" hidden="1">
      <c r="A31" s="2"/>
      <c r="B31" s="41">
        <f>SUM(C31,D31)</f>
        <v>0</v>
      </c>
      <c r="C31" s="162">
        <v>0</v>
      </c>
      <c r="D31" s="163"/>
      <c r="E31" s="41">
        <f>SUM(F31,G31)</f>
        <v>0</v>
      </c>
      <c r="F31" s="162">
        <v>0</v>
      </c>
      <c r="G31" s="163"/>
      <c r="H31" s="56">
        <v>0</v>
      </c>
    </row>
    <row r="32" spans="1:8" ht="16.5" hidden="1">
      <c r="A32" s="35"/>
      <c r="B32" s="120">
        <f>SUM(C32,D32)</f>
        <v>0</v>
      </c>
      <c r="C32" s="92">
        <v>0</v>
      </c>
      <c r="D32" s="153"/>
      <c r="E32" s="120">
        <f>SUM(F32,G32)</f>
        <v>0</v>
      </c>
      <c r="F32" s="92">
        <v>0</v>
      </c>
      <c r="G32" s="153"/>
      <c r="H32" s="44">
        <v>0</v>
      </c>
    </row>
    <row r="33" ht="40.5" customHeight="1" hidden="1"/>
    <row r="34" spans="1:8" ht="16.5">
      <c r="A34" s="22" t="s">
        <v>155</v>
      </c>
      <c r="B34" s="37"/>
      <c r="C34" s="37"/>
      <c r="D34" s="37"/>
      <c r="E34" s="37"/>
      <c r="F34" s="37"/>
      <c r="G34" s="37"/>
      <c r="H34" s="37"/>
    </row>
    <row r="35" spans="1:8" ht="16.5">
      <c r="A35" s="37"/>
      <c r="B35" s="37"/>
      <c r="C35" s="37"/>
      <c r="D35" s="37"/>
      <c r="E35" s="37"/>
      <c r="F35" s="37"/>
      <c r="G35" s="37"/>
      <c r="H35" s="37"/>
    </row>
    <row r="36" spans="1:8" ht="16.5">
      <c r="A36" s="37"/>
      <c r="B36" s="37"/>
      <c r="C36" s="37"/>
      <c r="D36" s="37"/>
      <c r="E36" s="37"/>
      <c r="F36" s="37"/>
      <c r="G36" s="37"/>
      <c r="H36" s="37"/>
    </row>
    <row r="37" spans="1:8" ht="16.5">
      <c r="A37" s="37"/>
      <c r="B37" s="37"/>
      <c r="C37" s="37"/>
      <c r="D37" s="37"/>
      <c r="E37" s="37"/>
      <c r="F37" s="37"/>
      <c r="G37" s="37"/>
      <c r="H37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2"/>
  <sheetViews>
    <sheetView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0.25" customHeight="1">
      <c r="A1" s="15" t="s">
        <v>133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99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 t="s">
        <v>31</v>
      </c>
      <c r="D4" s="25" t="s">
        <v>31</v>
      </c>
      <c r="E4" s="25"/>
      <c r="F4" s="25">
        <v>546</v>
      </c>
      <c r="G4" s="25" t="s">
        <v>31</v>
      </c>
      <c r="H4" s="38">
        <v>17005</v>
      </c>
    </row>
    <row r="5" spans="1:8" ht="15" customHeight="1" hidden="1">
      <c r="A5" s="11" t="s">
        <v>6</v>
      </c>
      <c r="B5" s="11"/>
      <c r="C5" s="24" t="s">
        <v>31</v>
      </c>
      <c r="D5" s="25" t="s">
        <v>31</v>
      </c>
      <c r="E5" s="25"/>
      <c r="F5" s="25">
        <v>100</v>
      </c>
      <c r="G5" s="25" t="s">
        <v>31</v>
      </c>
      <c r="H5" s="38">
        <v>15000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20</v>
      </c>
      <c r="G6" s="25">
        <v>1316</v>
      </c>
      <c r="H6" s="38">
        <v>21721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24">
        <v>0</v>
      </c>
    </row>
    <row r="8" spans="1:8" ht="15" customHeight="1" hidden="1">
      <c r="A8" s="11" t="s">
        <v>32</v>
      </c>
      <c r="B8" s="11"/>
      <c r="C8" s="26">
        <v>0</v>
      </c>
      <c r="D8" s="26">
        <v>740</v>
      </c>
      <c r="E8" s="26"/>
      <c r="F8" s="26">
        <v>1010</v>
      </c>
      <c r="G8" s="26">
        <v>2955</v>
      </c>
      <c r="H8" s="26">
        <v>218589</v>
      </c>
    </row>
    <row r="9" spans="1:8" s="37" customFormat="1" ht="15" customHeight="1" hidden="1">
      <c r="A9" s="11" t="s">
        <v>35</v>
      </c>
      <c r="B9" s="11"/>
      <c r="C9" s="26">
        <v>0</v>
      </c>
      <c r="D9" s="26">
        <v>0</v>
      </c>
      <c r="E9" s="26"/>
      <c r="F9" s="26">
        <v>60</v>
      </c>
      <c r="G9" s="26">
        <v>180</v>
      </c>
      <c r="H9" s="26">
        <v>12300</v>
      </c>
    </row>
    <row r="10" spans="1:8" s="37" customFormat="1" ht="15" customHeight="1" hidden="1">
      <c r="A10" s="11" t="s">
        <v>36</v>
      </c>
      <c r="B10" s="41">
        <f aca="true" t="shared" si="0" ref="B10:B17">SUM(C10,D10)</f>
        <v>670</v>
      </c>
      <c r="C10" s="41">
        <v>170</v>
      </c>
      <c r="D10" s="41">
        <v>500</v>
      </c>
      <c r="E10" s="41">
        <f aca="true" t="shared" si="1" ref="E10:E18">SUM(F10,G10)</f>
        <v>11643</v>
      </c>
      <c r="F10" s="38">
        <v>4226</v>
      </c>
      <c r="G10" s="38">
        <v>7417</v>
      </c>
      <c r="H10" s="38">
        <v>317150</v>
      </c>
    </row>
    <row r="11" spans="1:8" s="37" customFormat="1" ht="15" customHeight="1" hidden="1">
      <c r="A11" s="11" t="s">
        <v>54</v>
      </c>
      <c r="B11" s="41">
        <f t="shared" si="0"/>
        <v>0</v>
      </c>
      <c r="C11" s="41">
        <v>0</v>
      </c>
      <c r="D11" s="41">
        <v>0</v>
      </c>
      <c r="E11" s="41">
        <f t="shared" si="1"/>
        <v>0</v>
      </c>
      <c r="F11" s="38">
        <v>0</v>
      </c>
      <c r="G11" s="38">
        <v>0</v>
      </c>
      <c r="H11" s="38">
        <v>0</v>
      </c>
    </row>
    <row r="12" spans="1:8" s="37" customFormat="1" ht="14.25" customHeight="1" hidden="1">
      <c r="A12" s="64" t="s">
        <v>108</v>
      </c>
      <c r="B12" s="41">
        <f t="shared" si="0"/>
        <v>750</v>
      </c>
      <c r="C12" s="41">
        <v>750</v>
      </c>
      <c r="D12" s="41">
        <v>0</v>
      </c>
      <c r="E12" s="41">
        <f t="shared" si="1"/>
        <v>15685</v>
      </c>
      <c r="F12" s="41">
        <v>14495</v>
      </c>
      <c r="G12" s="41">
        <v>1190</v>
      </c>
      <c r="H12" s="26">
        <v>248937</v>
      </c>
    </row>
    <row r="13" spans="1:8" s="37" customFormat="1" ht="14.25" customHeight="1" hidden="1">
      <c r="A13" s="64" t="s">
        <v>109</v>
      </c>
      <c r="B13" s="41">
        <f t="shared" si="0"/>
        <v>30</v>
      </c>
      <c r="C13" s="41">
        <v>30</v>
      </c>
      <c r="D13" s="41">
        <v>0</v>
      </c>
      <c r="E13" s="41">
        <f t="shared" si="1"/>
        <v>16074</v>
      </c>
      <c r="F13" s="41">
        <v>7870</v>
      </c>
      <c r="G13" s="41">
        <v>8204</v>
      </c>
      <c r="H13" s="26">
        <v>196218</v>
      </c>
    </row>
    <row r="14" spans="1:8" s="37" customFormat="1" ht="14.25" customHeight="1" hidden="1">
      <c r="A14" s="64" t="s">
        <v>110</v>
      </c>
      <c r="B14" s="41">
        <f t="shared" si="0"/>
        <v>0</v>
      </c>
      <c r="C14" s="304">
        <v>0</v>
      </c>
      <c r="D14" s="305"/>
      <c r="E14" s="41">
        <f t="shared" si="1"/>
        <v>0</v>
      </c>
      <c r="F14" s="306">
        <v>0</v>
      </c>
      <c r="G14" s="307"/>
      <c r="H14" s="26">
        <v>0</v>
      </c>
    </row>
    <row r="15" spans="1:8" s="65" customFormat="1" ht="13.5" customHeight="1" hidden="1">
      <c r="A15" s="64" t="s">
        <v>111</v>
      </c>
      <c r="B15" s="41">
        <f t="shared" si="0"/>
        <v>0</v>
      </c>
      <c r="C15" s="304">
        <v>0</v>
      </c>
      <c r="D15" s="305"/>
      <c r="E15" s="41">
        <f t="shared" si="1"/>
        <v>0</v>
      </c>
      <c r="F15" s="304">
        <v>0</v>
      </c>
      <c r="G15" s="305"/>
      <c r="H15" s="26">
        <v>0</v>
      </c>
    </row>
    <row r="16" spans="1:8" s="65" customFormat="1" ht="13.5" customHeight="1" hidden="1">
      <c r="A16" s="64" t="s">
        <v>112</v>
      </c>
      <c r="B16" s="41">
        <f t="shared" si="0"/>
        <v>1305</v>
      </c>
      <c r="C16" s="308">
        <v>1305</v>
      </c>
      <c r="D16" s="309"/>
      <c r="E16" s="41">
        <f t="shared" si="1"/>
        <v>2966</v>
      </c>
      <c r="F16" s="308">
        <v>2966</v>
      </c>
      <c r="G16" s="309"/>
      <c r="H16" s="26">
        <v>113234</v>
      </c>
    </row>
    <row r="17" spans="1:8" s="65" customFormat="1" ht="13.5" customHeight="1" hidden="1">
      <c r="A17" s="64" t="s">
        <v>113</v>
      </c>
      <c r="B17" s="41">
        <f t="shared" si="0"/>
        <v>0</v>
      </c>
      <c r="C17" s="31">
        <v>0</v>
      </c>
      <c r="D17" s="264"/>
      <c r="E17" s="41">
        <f t="shared" si="1"/>
        <v>256</v>
      </c>
      <c r="F17" s="308">
        <v>256</v>
      </c>
      <c r="G17" s="293"/>
      <c r="H17" s="26">
        <v>7900</v>
      </c>
    </row>
    <row r="18" spans="1:8" s="65" customFormat="1" ht="13.5" customHeight="1">
      <c r="A18" s="64" t="s">
        <v>129</v>
      </c>
      <c r="B18" s="41">
        <f>SUM(C18,D18)</f>
        <v>0</v>
      </c>
      <c r="C18" s="128">
        <v>0</v>
      </c>
      <c r="D18" s="98"/>
      <c r="E18" s="41">
        <f t="shared" si="1"/>
        <v>0</v>
      </c>
      <c r="F18" s="310">
        <v>0</v>
      </c>
      <c r="G18" s="292"/>
      <c r="H18" s="26">
        <v>0</v>
      </c>
    </row>
    <row r="19" spans="1:8" s="65" customFormat="1" ht="13.5" customHeight="1">
      <c r="A19" s="64" t="s">
        <v>146</v>
      </c>
      <c r="B19" s="41">
        <f>SUM(C19,D19)</f>
        <v>0</v>
      </c>
      <c r="C19" s="128">
        <v>0</v>
      </c>
      <c r="D19" s="98"/>
      <c r="E19" s="41">
        <f>SUM(F19,G19)</f>
        <v>230</v>
      </c>
      <c r="F19" s="310">
        <v>230</v>
      </c>
      <c r="G19" s="292"/>
      <c r="H19" s="26">
        <v>2000</v>
      </c>
    </row>
    <row r="20" spans="1:8" s="65" customFormat="1" ht="13.5" customHeight="1">
      <c r="A20" s="64" t="s">
        <v>161</v>
      </c>
      <c r="B20" s="41">
        <f>SUM(C20,D20)</f>
        <v>0</v>
      </c>
      <c r="C20" s="128">
        <v>0</v>
      </c>
      <c r="D20" s="98"/>
      <c r="E20" s="41">
        <f>SUM(F20,G20)</f>
        <v>100</v>
      </c>
      <c r="F20" s="310">
        <v>100</v>
      </c>
      <c r="G20" s="292"/>
      <c r="H20" s="26">
        <v>17000</v>
      </c>
    </row>
    <row r="21" spans="1:8" s="65" customFormat="1" ht="13.5" customHeight="1">
      <c r="A21" s="64" t="s">
        <v>165</v>
      </c>
      <c r="B21" s="41">
        <v>0</v>
      </c>
      <c r="C21" s="26"/>
      <c r="D21" s="144"/>
      <c r="E21" s="41">
        <v>150</v>
      </c>
      <c r="F21" s="26"/>
      <c r="G21" s="144"/>
      <c r="H21" s="26">
        <v>4000</v>
      </c>
    </row>
    <row r="22" spans="1:8" s="65" customFormat="1" ht="13.5" customHeight="1">
      <c r="A22" s="64" t="s">
        <v>174</v>
      </c>
      <c r="B22" s="41">
        <f>B24+B28</f>
        <v>2</v>
      </c>
      <c r="C22" s="41">
        <f aca="true" t="shared" si="2" ref="C22:H22">C24+C28</f>
        <v>0</v>
      </c>
      <c r="D22" s="41">
        <f t="shared" si="2"/>
        <v>0</v>
      </c>
      <c r="E22" s="41">
        <f t="shared" si="2"/>
        <v>1260</v>
      </c>
      <c r="F22" s="41">
        <f t="shared" si="2"/>
        <v>0</v>
      </c>
      <c r="G22" s="41">
        <f t="shared" si="2"/>
        <v>0</v>
      </c>
      <c r="H22" s="26">
        <f t="shared" si="2"/>
        <v>21905</v>
      </c>
    </row>
    <row r="23" spans="1:8" s="37" customFormat="1" ht="8.25" customHeight="1">
      <c r="A23" s="64"/>
      <c r="B23" s="41"/>
      <c r="C23" s="26"/>
      <c r="D23" s="144"/>
      <c r="E23" s="41"/>
      <c r="F23" s="26"/>
      <c r="G23" s="144"/>
      <c r="H23" s="26"/>
    </row>
    <row r="24" spans="1:8" s="65" customFormat="1" ht="13.5" customHeight="1">
      <c r="A24" s="30" t="s">
        <v>59</v>
      </c>
      <c r="B24" s="41">
        <f>B26</f>
        <v>2</v>
      </c>
      <c r="C24" s="41">
        <f aca="true" t="shared" si="3" ref="C24:H24">C26</f>
        <v>0</v>
      </c>
      <c r="D24" s="41">
        <f t="shared" si="3"/>
        <v>0</v>
      </c>
      <c r="E24" s="41">
        <f t="shared" si="3"/>
        <v>200</v>
      </c>
      <c r="F24" s="41">
        <f t="shared" si="3"/>
        <v>0</v>
      </c>
      <c r="G24" s="41">
        <f t="shared" si="3"/>
        <v>0</v>
      </c>
      <c r="H24" s="26">
        <f t="shared" si="3"/>
        <v>13405</v>
      </c>
    </row>
    <row r="25" spans="1:6" s="37" customFormat="1" ht="3.75" customHeight="1">
      <c r="A25" s="32"/>
      <c r="B25" s="123"/>
      <c r="C25" s="29"/>
      <c r="E25" s="32"/>
      <c r="F25" s="29"/>
    </row>
    <row r="26" spans="1:8" s="65" customFormat="1" ht="13.5" customHeight="1">
      <c r="A26" s="64" t="s">
        <v>148</v>
      </c>
      <c r="B26" s="41">
        <v>2</v>
      </c>
      <c r="C26" s="90"/>
      <c r="D26" s="130"/>
      <c r="E26" s="41">
        <v>200</v>
      </c>
      <c r="F26" s="128"/>
      <c r="G26" s="130"/>
      <c r="H26" s="38">
        <v>13405</v>
      </c>
    </row>
    <row r="27" spans="1:8" s="65" customFormat="1" ht="3.75" customHeight="1">
      <c r="A27" s="64"/>
      <c r="B27" s="41"/>
      <c r="C27" s="90"/>
      <c r="D27" s="130"/>
      <c r="E27" s="41"/>
      <c r="F27" s="128"/>
      <c r="G27" s="130"/>
      <c r="H27" s="38"/>
    </row>
    <row r="28" spans="1:8" s="37" customFormat="1" ht="14.25" customHeight="1">
      <c r="A28" s="70" t="s">
        <v>58</v>
      </c>
      <c r="B28" s="41">
        <f>B30</f>
        <v>0</v>
      </c>
      <c r="C28" s="41">
        <f aca="true" t="shared" si="4" ref="C28:H28">C30</f>
        <v>0</v>
      </c>
      <c r="D28" s="41">
        <f t="shared" si="4"/>
        <v>0</v>
      </c>
      <c r="E28" s="41">
        <f t="shared" si="4"/>
        <v>1060</v>
      </c>
      <c r="F28" s="41">
        <f t="shared" si="4"/>
        <v>0</v>
      </c>
      <c r="G28" s="41">
        <f t="shared" si="4"/>
        <v>0</v>
      </c>
      <c r="H28" s="26">
        <f t="shared" si="4"/>
        <v>8500</v>
      </c>
    </row>
    <row r="29" spans="1:8" s="37" customFormat="1" ht="6" customHeight="1">
      <c r="A29" s="172"/>
      <c r="B29" s="173"/>
      <c r="C29" s="90"/>
      <c r="D29" s="98"/>
      <c r="E29" s="91"/>
      <c r="F29" s="129"/>
      <c r="G29" s="98"/>
      <c r="H29" s="24"/>
    </row>
    <row r="30" spans="1:8" s="37" customFormat="1" ht="14.25" customHeight="1">
      <c r="A30" s="272" t="s">
        <v>102</v>
      </c>
      <c r="B30" s="120">
        <f>SUM(C30,D30)</f>
        <v>0</v>
      </c>
      <c r="C30" s="92"/>
      <c r="D30" s="153"/>
      <c r="E30" s="120">
        <v>1060</v>
      </c>
      <c r="F30" s="132"/>
      <c r="G30" s="153"/>
      <c r="H30" s="58">
        <v>8500</v>
      </c>
    </row>
    <row r="32" s="37" customFormat="1" ht="16.5"/>
    <row r="33" spans="1:8" s="52" customFormat="1" ht="29.25" customHeight="1">
      <c r="A33" s="259"/>
      <c r="B33" s="259"/>
      <c r="C33" s="59"/>
      <c r="D33" s="59"/>
      <c r="E33" s="59"/>
      <c r="F33" s="59"/>
      <c r="G33" s="59"/>
      <c r="H33" s="59"/>
    </row>
    <row r="34" spans="1:8" s="52" customFormat="1" ht="23.25" customHeight="1">
      <c r="A34" s="260"/>
      <c r="B34" s="260"/>
      <c r="C34" s="59"/>
      <c r="D34" s="59"/>
      <c r="E34" s="59"/>
      <c r="F34" s="59"/>
      <c r="G34" s="59"/>
      <c r="H34" s="23"/>
    </row>
    <row r="35" spans="1:8" s="37" customFormat="1" ht="18" customHeight="1">
      <c r="A35" s="260"/>
      <c r="B35" s="261"/>
      <c r="C35" s="59"/>
      <c r="D35" s="40"/>
      <c r="E35" s="261"/>
      <c r="F35" s="59"/>
      <c r="G35" s="59"/>
      <c r="H35" s="61"/>
    </row>
    <row r="36" spans="1:8" s="37" customFormat="1" ht="16.5" customHeight="1" hidden="1">
      <c r="A36" s="10"/>
      <c r="B36" s="10"/>
      <c r="C36" s="38"/>
      <c r="D36" s="38"/>
      <c r="E36" s="38"/>
      <c r="F36" s="38"/>
      <c r="G36" s="38"/>
      <c r="H36" s="38"/>
    </row>
    <row r="37" spans="1:8" s="37" customFormat="1" ht="16.5" customHeight="1" hidden="1">
      <c r="A37" s="11"/>
      <c r="B37" s="11"/>
      <c r="C37" s="38"/>
      <c r="D37" s="38"/>
      <c r="E37" s="38"/>
      <c r="F37" s="38"/>
      <c r="G37" s="38"/>
      <c r="H37" s="38"/>
    </row>
    <row r="38" spans="1:8" s="37" customFormat="1" ht="16.5" customHeight="1" hidden="1">
      <c r="A38" s="11"/>
      <c r="B38" s="11"/>
      <c r="C38" s="38"/>
      <c r="D38" s="38"/>
      <c r="E38" s="38"/>
      <c r="F38" s="38"/>
      <c r="G38" s="38"/>
      <c r="H38" s="38"/>
    </row>
    <row r="39" spans="1:8" s="37" customFormat="1" ht="15" customHeight="1" hidden="1">
      <c r="A39" s="11"/>
      <c r="B39" s="11"/>
      <c r="C39" s="38"/>
      <c r="D39" s="38"/>
      <c r="E39" s="38"/>
      <c r="F39" s="38"/>
      <c r="G39" s="38"/>
      <c r="H39" s="38"/>
    </row>
    <row r="40" spans="1:8" s="37" customFormat="1" ht="15" customHeight="1" hidden="1">
      <c r="A40" s="11"/>
      <c r="B40" s="11"/>
      <c r="C40" s="38"/>
      <c r="D40" s="38"/>
      <c r="E40" s="38"/>
      <c r="F40" s="38"/>
      <c r="G40" s="38"/>
      <c r="H40" s="38"/>
    </row>
    <row r="41" spans="1:8" s="37" customFormat="1" ht="15" customHeight="1" hidden="1">
      <c r="A41" s="11"/>
      <c r="B41" s="11"/>
      <c r="C41" s="38"/>
      <c r="D41" s="38"/>
      <c r="E41" s="38"/>
      <c r="F41" s="38"/>
      <c r="G41" s="38"/>
      <c r="H41" s="38"/>
    </row>
    <row r="42" spans="1:8" s="37" customFormat="1" ht="15" customHeight="1" hidden="1">
      <c r="A42" s="11"/>
      <c r="B42" s="38"/>
      <c r="C42" s="38"/>
      <c r="D42" s="38"/>
      <c r="E42" s="38"/>
      <c r="F42" s="38"/>
      <c r="G42" s="38"/>
      <c r="H42" s="38"/>
    </row>
    <row r="43" spans="1:8" s="37" customFormat="1" ht="15" customHeight="1" hidden="1">
      <c r="A43" s="11"/>
      <c r="B43" s="38"/>
      <c r="C43" s="38"/>
      <c r="D43" s="38"/>
      <c r="E43" s="38"/>
      <c r="F43" s="38"/>
      <c r="G43" s="38"/>
      <c r="H43" s="38"/>
    </row>
    <row r="44" spans="1:8" s="37" customFormat="1" ht="15" customHeight="1" hidden="1">
      <c r="A44" s="11"/>
      <c r="B44" s="38"/>
      <c r="C44" s="38"/>
      <c r="D44" s="38"/>
      <c r="E44" s="38"/>
      <c r="F44" s="38"/>
      <c r="G44" s="38"/>
      <c r="H44" s="38"/>
    </row>
    <row r="45" spans="1:8" s="37" customFormat="1" ht="15" customHeight="1" hidden="1">
      <c r="A45" s="11"/>
      <c r="B45" s="38"/>
      <c r="C45" s="38"/>
      <c r="D45" s="38"/>
      <c r="E45" s="38"/>
      <c r="F45" s="38"/>
      <c r="G45" s="38"/>
      <c r="H45" s="38"/>
    </row>
    <row r="46" spans="1:8" s="37" customFormat="1" ht="15" customHeight="1" hidden="1">
      <c r="A46" s="11"/>
      <c r="B46" s="38"/>
      <c r="C46" s="302"/>
      <c r="D46" s="303"/>
      <c r="E46" s="38"/>
      <c r="F46" s="302"/>
      <c r="G46" s="303"/>
      <c r="H46" s="38"/>
    </row>
    <row r="47" spans="1:8" s="65" customFormat="1" ht="13.5" customHeight="1" hidden="1">
      <c r="A47" s="10"/>
      <c r="B47" s="38"/>
      <c r="C47" s="300"/>
      <c r="D47" s="301"/>
      <c r="E47" s="38"/>
      <c r="F47" s="300"/>
      <c r="G47" s="301"/>
      <c r="H47" s="38"/>
    </row>
    <row r="48" spans="1:8" s="65" customFormat="1" ht="13.5" customHeight="1">
      <c r="A48" s="10"/>
      <c r="B48" s="38"/>
      <c r="C48" s="298"/>
      <c r="D48" s="299"/>
      <c r="E48" s="38"/>
      <c r="F48" s="298"/>
      <c r="G48" s="299"/>
      <c r="H48" s="38"/>
    </row>
    <row r="49" spans="1:8" s="65" customFormat="1" ht="13.5" customHeight="1">
      <c r="A49" s="10"/>
      <c r="B49" s="38"/>
      <c r="C49" s="227"/>
      <c r="D49" s="226"/>
      <c r="E49" s="38"/>
      <c r="F49" s="227"/>
      <c r="G49" s="226"/>
      <c r="H49" s="38"/>
    </row>
    <row r="50" spans="1:8" s="65" customFormat="1" ht="13.5" customHeight="1">
      <c r="A50" s="10"/>
      <c r="B50" s="38"/>
      <c r="C50" s="300"/>
      <c r="D50" s="301"/>
      <c r="E50" s="38"/>
      <c r="F50" s="300"/>
      <c r="G50" s="301"/>
      <c r="H50" s="38"/>
    </row>
    <row r="51" spans="1:8" s="65" customFormat="1" ht="13.5" customHeight="1">
      <c r="A51" s="10"/>
      <c r="B51" s="38"/>
      <c r="C51" s="296"/>
      <c r="D51" s="297"/>
      <c r="E51" s="38"/>
      <c r="F51" s="130"/>
      <c r="G51" s="130"/>
      <c r="H51" s="38"/>
    </row>
    <row r="52" spans="1:8" s="65" customFormat="1" ht="13.5" customHeight="1">
      <c r="A52" s="10"/>
      <c r="B52" s="38"/>
      <c r="C52" s="38"/>
      <c r="D52" s="38"/>
      <c r="E52" s="38"/>
      <c r="F52" s="38"/>
      <c r="G52" s="38"/>
      <c r="H52" s="38"/>
    </row>
    <row r="53" spans="1:8" s="65" customFormat="1" ht="3.75" customHeight="1">
      <c r="A53" s="10"/>
      <c r="B53" s="38"/>
      <c r="C53" s="130"/>
      <c r="D53" s="130"/>
      <c r="E53" s="38"/>
      <c r="F53" s="130"/>
      <c r="G53" s="130"/>
      <c r="H53" s="38"/>
    </row>
    <row r="54" spans="1:8" s="65" customFormat="1" ht="13.5" customHeight="1">
      <c r="A54" s="61"/>
      <c r="B54" s="38"/>
      <c r="C54" s="38"/>
      <c r="D54" s="38"/>
      <c r="E54" s="38"/>
      <c r="F54" s="38"/>
      <c r="G54" s="38"/>
      <c r="H54" s="38"/>
    </row>
    <row r="55" s="65" customFormat="1" ht="3.75" customHeight="1"/>
    <row r="56" spans="1:8" s="65" customFormat="1" ht="13.5" customHeight="1">
      <c r="A56" s="10"/>
      <c r="B56" s="38"/>
      <c r="C56" s="130"/>
      <c r="D56" s="130"/>
      <c r="E56" s="38"/>
      <c r="F56" s="130"/>
      <c r="G56" s="130"/>
      <c r="H56" s="38"/>
    </row>
    <row r="57" s="65" customFormat="1" ht="3.75" customHeight="1">
      <c r="A57" s="10"/>
    </row>
    <row r="58" spans="1:8" s="65" customFormat="1" ht="13.5" customHeight="1">
      <c r="A58" s="10"/>
      <c r="B58" s="38"/>
      <c r="C58" s="38"/>
      <c r="D58" s="38"/>
      <c r="E58" s="38"/>
      <c r="F58" s="38"/>
      <c r="G58" s="38"/>
      <c r="H58" s="38"/>
    </row>
    <row r="59" spans="1:8" s="65" customFormat="1" ht="3.75" customHeight="1">
      <c r="A59" s="10"/>
      <c r="B59" s="38"/>
      <c r="C59" s="38"/>
      <c r="D59" s="38"/>
      <c r="E59" s="38"/>
      <c r="F59" s="38"/>
      <c r="G59" s="38"/>
      <c r="H59" s="38"/>
    </row>
    <row r="60" spans="1:8" s="65" customFormat="1" ht="13.5" customHeight="1" hidden="1">
      <c r="A60" s="10"/>
      <c r="B60" s="38"/>
      <c r="C60" s="130"/>
      <c r="D60" s="130"/>
      <c r="E60" s="38"/>
      <c r="F60" s="130"/>
      <c r="G60" s="130"/>
      <c r="H60" s="38"/>
    </row>
    <row r="61" spans="1:8" s="65" customFormat="1" ht="13.5" customHeight="1">
      <c r="A61" s="10"/>
      <c r="B61" s="38"/>
      <c r="C61" s="130"/>
      <c r="D61" s="130"/>
      <c r="E61" s="38"/>
      <c r="F61" s="130"/>
      <c r="G61" s="130"/>
      <c r="H61" s="38"/>
    </row>
    <row r="62" spans="1:9" s="65" customFormat="1" ht="13.5" customHeight="1">
      <c r="A62" s="10"/>
      <c r="B62" s="38"/>
      <c r="C62" s="130"/>
      <c r="D62" s="130"/>
      <c r="E62" s="38"/>
      <c r="F62" s="130"/>
      <c r="G62" s="130"/>
      <c r="H62" s="38"/>
      <c r="I62" s="218"/>
    </row>
    <row r="63" s="37" customFormat="1" ht="16.5"/>
    <row r="64" s="37" customFormat="1" ht="16.5"/>
  </sheetData>
  <mergeCells count="19">
    <mergeCell ref="F20:G20"/>
    <mergeCell ref="F17:G17"/>
    <mergeCell ref="F18:G18"/>
    <mergeCell ref="F19:G19"/>
    <mergeCell ref="C14:D14"/>
    <mergeCell ref="F14:G14"/>
    <mergeCell ref="C15:D15"/>
    <mergeCell ref="F16:G16"/>
    <mergeCell ref="C16:D16"/>
    <mergeCell ref="F15:G15"/>
    <mergeCell ref="C46:D46"/>
    <mergeCell ref="F46:G46"/>
    <mergeCell ref="C47:D47"/>
    <mergeCell ref="F47:G47"/>
    <mergeCell ref="C51:D51"/>
    <mergeCell ref="C48:D48"/>
    <mergeCell ref="F48:G48"/>
    <mergeCell ref="C50:D50"/>
    <mergeCell ref="F50:G50"/>
  </mergeCells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14.875" style="37" customWidth="1"/>
    <col min="10" max="16384" width="14.875" style="22" customWidth="1"/>
  </cols>
  <sheetData>
    <row r="1" spans="1:9" s="17" customFormat="1" ht="57.75" customHeight="1">
      <c r="A1" s="15" t="s">
        <v>143</v>
      </c>
      <c r="B1" s="15"/>
      <c r="C1" s="15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 t="s">
        <v>31</v>
      </c>
      <c r="H4" s="38">
        <v>0</v>
      </c>
    </row>
    <row r="5" spans="1:8" ht="13.5" customHeight="1" hidden="1">
      <c r="A5" s="10" t="s">
        <v>6</v>
      </c>
      <c r="B5" s="10"/>
      <c r="C5" s="24">
        <v>0</v>
      </c>
      <c r="D5" s="25">
        <v>0</v>
      </c>
      <c r="E5" s="25"/>
      <c r="F5" s="25">
        <v>600</v>
      </c>
      <c r="G5" s="25">
        <v>496</v>
      </c>
      <c r="H5" s="38">
        <v>20600</v>
      </c>
    </row>
    <row r="6" spans="1:8" ht="13.5" customHeight="1" hidden="1">
      <c r="A6" s="10" t="s">
        <v>7</v>
      </c>
      <c r="B6" s="10"/>
      <c r="C6" s="24">
        <v>0</v>
      </c>
      <c r="D6" s="25">
        <v>0</v>
      </c>
      <c r="E6" s="25"/>
      <c r="F6" s="25">
        <v>0</v>
      </c>
      <c r="G6" s="25">
        <v>0</v>
      </c>
      <c r="H6" s="38">
        <v>0</v>
      </c>
    </row>
    <row r="7" spans="1:8" ht="16.5" customHeight="1" hidden="1">
      <c r="A7" s="10" t="s">
        <v>8</v>
      </c>
      <c r="B7" s="10"/>
      <c r="C7" s="24">
        <v>0</v>
      </c>
      <c r="D7" s="25">
        <v>0</v>
      </c>
      <c r="E7" s="25"/>
      <c r="F7" s="25">
        <v>0</v>
      </c>
      <c r="G7" s="25">
        <v>0</v>
      </c>
      <c r="H7" s="38">
        <v>0</v>
      </c>
    </row>
    <row r="8" spans="1:8" ht="16.5" customHeight="1" hidden="1">
      <c r="A8" s="10" t="s">
        <v>32</v>
      </c>
      <c r="B8" s="10"/>
      <c r="C8" s="24">
        <v>0</v>
      </c>
      <c r="D8" s="25">
        <v>420</v>
      </c>
      <c r="E8" s="25"/>
      <c r="F8" s="25">
        <v>270</v>
      </c>
      <c r="G8" s="25">
        <v>0</v>
      </c>
      <c r="H8" s="38">
        <v>2250</v>
      </c>
    </row>
    <row r="9" spans="1:9" s="83" customFormat="1" ht="16.5" customHeight="1" hidden="1">
      <c r="A9" s="10" t="s">
        <v>35</v>
      </c>
      <c r="B9" s="10"/>
      <c r="C9" s="26">
        <v>0</v>
      </c>
      <c r="D9" s="26">
        <v>0</v>
      </c>
      <c r="E9" s="26"/>
      <c r="F9" s="26">
        <v>0</v>
      </c>
      <c r="G9" s="26">
        <v>0</v>
      </c>
      <c r="H9" s="26">
        <v>0</v>
      </c>
      <c r="I9" s="65"/>
    </row>
    <row r="10" spans="1:9" s="83" customFormat="1" ht="16.5" customHeight="1" hidden="1">
      <c r="A10" s="10" t="s">
        <v>36</v>
      </c>
      <c r="B10" s="41">
        <f aca="true" t="shared" si="0" ref="B10:B19">SUM(C10,D10)</f>
        <v>0</v>
      </c>
      <c r="C10" s="26">
        <v>0</v>
      </c>
      <c r="D10" s="38">
        <v>0</v>
      </c>
      <c r="E10" s="41">
        <f aca="true" t="shared" si="1" ref="E10:E19">SUM(F10,G10)</f>
        <v>0</v>
      </c>
      <c r="F10" s="38">
        <v>0</v>
      </c>
      <c r="G10" s="38">
        <v>0</v>
      </c>
      <c r="H10" s="38">
        <v>0</v>
      </c>
      <c r="I10" s="65"/>
    </row>
    <row r="11" spans="1:9" s="83" customFormat="1" ht="16.5" customHeight="1" hidden="1">
      <c r="A11" s="10" t="s">
        <v>54</v>
      </c>
      <c r="B11" s="41">
        <f t="shared" si="0"/>
        <v>0</v>
      </c>
      <c r="C11" s="26">
        <v>0</v>
      </c>
      <c r="D11" s="38">
        <v>0</v>
      </c>
      <c r="E11" s="41">
        <f t="shared" si="1"/>
        <v>0</v>
      </c>
      <c r="F11" s="38">
        <v>0</v>
      </c>
      <c r="G11" s="38">
        <v>0</v>
      </c>
      <c r="H11" s="38">
        <v>0</v>
      </c>
      <c r="I11" s="65"/>
    </row>
    <row r="12" spans="1:9" s="83" customFormat="1" ht="16.5" customHeight="1" hidden="1">
      <c r="A12" s="134" t="s">
        <v>108</v>
      </c>
      <c r="B12" s="41">
        <f t="shared" si="0"/>
        <v>0</v>
      </c>
      <c r="C12" s="26">
        <v>0</v>
      </c>
      <c r="D12" s="38">
        <v>0</v>
      </c>
      <c r="E12" s="41">
        <f t="shared" si="1"/>
        <v>0</v>
      </c>
      <c r="F12" s="38">
        <v>0</v>
      </c>
      <c r="G12" s="144">
        <v>0</v>
      </c>
      <c r="H12" s="26">
        <v>0</v>
      </c>
      <c r="I12" s="65"/>
    </row>
    <row r="13" spans="1:9" s="83" customFormat="1" ht="16.5" customHeight="1" hidden="1">
      <c r="A13" s="134" t="s">
        <v>109</v>
      </c>
      <c r="B13" s="41">
        <f t="shared" si="0"/>
        <v>1685</v>
      </c>
      <c r="C13" s="26">
        <v>1480</v>
      </c>
      <c r="D13" s="38">
        <v>205</v>
      </c>
      <c r="E13" s="41">
        <f t="shared" si="1"/>
        <v>960</v>
      </c>
      <c r="F13" s="38">
        <v>960</v>
      </c>
      <c r="G13" s="144">
        <v>0</v>
      </c>
      <c r="H13" s="26">
        <v>53250</v>
      </c>
      <c r="I13" s="65"/>
    </row>
    <row r="14" spans="1:9" s="83" customFormat="1" ht="16.5" customHeight="1" hidden="1">
      <c r="A14" s="134" t="s">
        <v>110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144"/>
      <c r="H14" s="26">
        <v>0</v>
      </c>
      <c r="I14" s="65"/>
    </row>
    <row r="15" spans="1:9" s="83" customFormat="1" ht="16.5" customHeight="1" hidden="1">
      <c r="A15" s="134" t="s">
        <v>111</v>
      </c>
      <c r="B15" s="41">
        <f t="shared" si="0"/>
        <v>0</v>
      </c>
      <c r="C15" s="26"/>
      <c r="D15" s="38"/>
      <c r="E15" s="41">
        <f t="shared" si="1"/>
        <v>0</v>
      </c>
      <c r="F15" s="38"/>
      <c r="G15" s="144"/>
      <c r="H15" s="26">
        <v>0</v>
      </c>
      <c r="I15" s="65"/>
    </row>
    <row r="16" spans="1:9" s="83" customFormat="1" ht="16.5" customHeight="1" hidden="1">
      <c r="A16" s="134" t="s">
        <v>112</v>
      </c>
      <c r="B16" s="41">
        <f t="shared" si="0"/>
        <v>450</v>
      </c>
      <c r="C16" s="26">
        <v>450</v>
      </c>
      <c r="D16" s="38"/>
      <c r="E16" s="41">
        <f t="shared" si="1"/>
        <v>370</v>
      </c>
      <c r="F16" s="38">
        <v>370</v>
      </c>
      <c r="G16" s="144"/>
      <c r="H16" s="26">
        <v>30200</v>
      </c>
      <c r="I16" s="65"/>
    </row>
    <row r="17" spans="1:9" s="83" customFormat="1" ht="16.5" customHeight="1" hidden="1">
      <c r="A17" s="134" t="s">
        <v>113</v>
      </c>
      <c r="B17" s="41">
        <f t="shared" si="0"/>
        <v>280</v>
      </c>
      <c r="C17" s="26">
        <v>280</v>
      </c>
      <c r="D17" s="38"/>
      <c r="E17" s="41">
        <f t="shared" si="1"/>
        <v>0</v>
      </c>
      <c r="F17" s="38">
        <v>0</v>
      </c>
      <c r="G17" s="144"/>
      <c r="H17" s="26">
        <v>2900</v>
      </c>
      <c r="I17" s="65"/>
    </row>
    <row r="18" spans="1:9" s="83" customFormat="1" ht="16.5" customHeight="1">
      <c r="A18" s="134" t="s">
        <v>129</v>
      </c>
      <c r="B18" s="41">
        <f t="shared" si="0"/>
        <v>215</v>
      </c>
      <c r="C18" s="128">
        <v>215</v>
      </c>
      <c r="D18" s="139"/>
      <c r="E18" s="41">
        <f t="shared" si="1"/>
        <v>5</v>
      </c>
      <c r="F18" s="128">
        <v>5</v>
      </c>
      <c r="G18" s="139"/>
      <c r="H18" s="26">
        <v>4810</v>
      </c>
      <c r="I18" s="65"/>
    </row>
    <row r="19" spans="1:9" s="83" customFormat="1" ht="16.5" customHeight="1">
      <c r="A19" s="134" t="s">
        <v>146</v>
      </c>
      <c r="B19" s="41">
        <f t="shared" si="0"/>
        <v>70</v>
      </c>
      <c r="C19" s="128">
        <v>70</v>
      </c>
      <c r="D19" s="139"/>
      <c r="E19" s="41">
        <f t="shared" si="1"/>
        <v>0</v>
      </c>
      <c r="F19" s="128">
        <v>0</v>
      </c>
      <c r="G19" s="139"/>
      <c r="H19" s="26">
        <v>9330</v>
      </c>
      <c r="I19" s="65"/>
    </row>
    <row r="20" spans="1:9" s="83" customFormat="1" ht="16.5" customHeight="1">
      <c r="A20" s="134" t="s">
        <v>161</v>
      </c>
      <c r="B20" s="41">
        <v>470</v>
      </c>
      <c r="C20" s="128"/>
      <c r="D20" s="139"/>
      <c r="E20" s="41">
        <v>70</v>
      </c>
      <c r="F20" s="128"/>
      <c r="G20" s="139"/>
      <c r="H20" s="26">
        <v>16200</v>
      </c>
      <c r="I20" s="65"/>
    </row>
    <row r="21" spans="1:9" s="83" customFormat="1" ht="16.5" customHeight="1">
      <c r="A21" s="134" t="s">
        <v>165</v>
      </c>
      <c r="B21" s="41">
        <v>210</v>
      </c>
      <c r="C21" s="26"/>
      <c r="D21" s="144"/>
      <c r="E21" s="41">
        <v>0</v>
      </c>
      <c r="F21" s="26"/>
      <c r="G21" s="144"/>
      <c r="H21" s="26">
        <v>500</v>
      </c>
      <c r="I21" s="65"/>
    </row>
    <row r="22" spans="1:9" s="83" customFormat="1" ht="16.5" customHeight="1">
      <c r="A22" s="134" t="s">
        <v>174</v>
      </c>
      <c r="B22" s="41">
        <v>0</v>
      </c>
      <c r="C22" s="26"/>
      <c r="D22" s="144"/>
      <c r="E22" s="41">
        <v>0</v>
      </c>
      <c r="F22" s="26"/>
      <c r="G22" s="144"/>
      <c r="H22" s="26">
        <v>0</v>
      </c>
      <c r="I22" s="65"/>
    </row>
    <row r="23" spans="1:8" ht="14.25" customHeight="1">
      <c r="A23" s="62"/>
      <c r="B23" s="118"/>
      <c r="C23" s="132"/>
      <c r="D23" s="142"/>
      <c r="E23" s="95"/>
      <c r="F23" s="132"/>
      <c r="G23" s="142"/>
      <c r="H23" s="44"/>
    </row>
    <row r="24" spans="1:8" ht="16.5" hidden="1">
      <c r="A24" s="30" t="s">
        <v>57</v>
      </c>
      <c r="B24" s="41">
        <f>B26</f>
        <v>210</v>
      </c>
      <c r="C24" s="26"/>
      <c r="D24" s="144"/>
      <c r="E24" s="41">
        <f>E26</f>
        <v>0</v>
      </c>
      <c r="F24" s="26"/>
      <c r="G24" s="144"/>
      <c r="H24" s="26">
        <f>H26</f>
        <v>500</v>
      </c>
    </row>
    <row r="25" spans="1:8" ht="8.25" customHeight="1" hidden="1">
      <c r="A25" s="134"/>
      <c r="B25" s="135"/>
      <c r="C25" s="129"/>
      <c r="D25" s="137"/>
      <c r="E25" s="90"/>
      <c r="F25" s="129"/>
      <c r="G25" s="133"/>
      <c r="H25" s="31"/>
    </row>
    <row r="26" spans="1:9" s="42" customFormat="1" ht="16.5" hidden="1">
      <c r="A26" s="74" t="s">
        <v>85</v>
      </c>
      <c r="B26" s="120">
        <v>210</v>
      </c>
      <c r="C26" s="129"/>
      <c r="D26" s="137"/>
      <c r="E26" s="120">
        <v>0</v>
      </c>
      <c r="F26" s="129"/>
      <c r="G26" s="133"/>
      <c r="H26" s="34">
        <v>500</v>
      </c>
      <c r="I26" s="219"/>
    </row>
    <row r="27" spans="1:8" ht="16.5" customHeight="1" hidden="1">
      <c r="A27" s="27"/>
      <c r="B27" s="36"/>
      <c r="C27" s="133"/>
      <c r="D27" s="137"/>
      <c r="E27" s="91"/>
      <c r="F27" s="129"/>
      <c r="G27" s="137"/>
      <c r="H27" s="29"/>
    </row>
    <row r="28" spans="1:8" ht="16.5" hidden="1">
      <c r="A28" s="30" t="s">
        <v>46</v>
      </c>
      <c r="B28" s="41">
        <f>SUM(C28,D28)</f>
        <v>0</v>
      </c>
      <c r="C28" s="129"/>
      <c r="D28" s="137"/>
      <c r="E28" s="41">
        <f>SUM(F28,G28)</f>
        <v>0</v>
      </c>
      <c r="F28" s="129"/>
      <c r="G28" s="137"/>
      <c r="H28" s="31">
        <f>SUM(H30)</f>
        <v>0</v>
      </c>
    </row>
    <row r="29" spans="1:8" ht="16.5" customHeight="1" hidden="1">
      <c r="A29" s="32"/>
      <c r="B29" s="37"/>
      <c r="C29" s="133"/>
      <c r="D29" s="137"/>
      <c r="E29" s="90"/>
      <c r="F29" s="129"/>
      <c r="G29" s="133"/>
      <c r="H29" s="29"/>
    </row>
    <row r="30" spans="1:8" ht="16.5" hidden="1">
      <c r="A30" s="2"/>
      <c r="B30" s="41">
        <f>SUM(C30,D30)</f>
        <v>0</v>
      </c>
      <c r="C30" s="129"/>
      <c r="D30" s="137"/>
      <c r="E30" s="41">
        <f>SUM(F30,G30)</f>
        <v>0</v>
      </c>
      <c r="F30" s="129"/>
      <c r="G30" s="133"/>
      <c r="H30" s="29">
        <v>0</v>
      </c>
    </row>
    <row r="31" spans="1:8" ht="16.5" customHeight="1" hidden="1">
      <c r="A31" s="43"/>
      <c r="B31" s="120">
        <f>SUM(C31,D31)</f>
        <v>0</v>
      </c>
      <c r="C31" s="129"/>
      <c r="D31" s="137"/>
      <c r="E31" s="120">
        <f>SUM(F31,G31)</f>
        <v>0</v>
      </c>
      <c r="F31" s="129"/>
      <c r="G31" s="137"/>
      <c r="H31" s="44"/>
    </row>
    <row r="32" spans="1:8" ht="47.25" customHeight="1" hidden="1">
      <c r="A32" s="37"/>
      <c r="B32" s="37"/>
      <c r="C32" s="37"/>
      <c r="D32" s="37"/>
      <c r="E32" s="37"/>
      <c r="F32" s="37"/>
      <c r="G32" s="37"/>
      <c r="H32" s="37"/>
    </row>
    <row r="33" spans="3:7" ht="16.5">
      <c r="C33" s="37"/>
      <c r="D33" s="37"/>
      <c r="F33" s="37"/>
      <c r="G33" s="37"/>
    </row>
  </sheetData>
  <printOptions horizontalCentered="1"/>
  <pageMargins left="0.5905511811023623" right="0.7874015748031497" top="4.330708661417323" bottom="0.5905511811023623" header="0.31496062992125984" footer="0.31496062992125984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0.25" customHeight="1">
      <c r="A1" s="15" t="s">
        <v>172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 t="s">
        <v>31</v>
      </c>
      <c r="H4" s="38">
        <v>0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8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8">
        <v>0</v>
      </c>
    </row>
    <row r="8" spans="1:8" ht="16.5" customHeight="1" hidden="1">
      <c r="A8" s="11" t="s">
        <v>32</v>
      </c>
      <c r="B8" s="11"/>
      <c r="C8" s="24">
        <v>0</v>
      </c>
      <c r="D8" s="25">
        <v>75</v>
      </c>
      <c r="E8" s="25"/>
      <c r="F8" s="25">
        <v>0</v>
      </c>
      <c r="G8" s="25">
        <v>0</v>
      </c>
      <c r="H8" s="38">
        <v>7725</v>
      </c>
    </row>
    <row r="9" spans="1:8" s="83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210</v>
      </c>
    </row>
    <row r="10" spans="1:8" s="83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0</v>
      </c>
      <c r="F10" s="61">
        <v>0</v>
      </c>
      <c r="G10" s="61">
        <v>0</v>
      </c>
      <c r="H10" s="61">
        <v>0</v>
      </c>
    </row>
    <row r="11" spans="1:8" s="83" customFormat="1" ht="16.5" customHeight="1" hidden="1">
      <c r="A11" s="10" t="s">
        <v>54</v>
      </c>
      <c r="B11" s="41">
        <f t="shared" si="0"/>
        <v>150</v>
      </c>
      <c r="C11" s="31">
        <v>0</v>
      </c>
      <c r="D11" s="61">
        <v>150</v>
      </c>
      <c r="E11" s="41">
        <f t="shared" si="1"/>
        <v>0</v>
      </c>
      <c r="F11" s="61">
        <v>0</v>
      </c>
      <c r="G11" s="61">
        <v>0</v>
      </c>
      <c r="H11" s="61">
        <v>4680</v>
      </c>
    </row>
    <row r="12" spans="1:8" s="83" customFormat="1" ht="16.5" customHeight="1" hidden="1">
      <c r="A12" s="134" t="s">
        <v>108</v>
      </c>
      <c r="B12" s="41">
        <f t="shared" si="0"/>
        <v>0</v>
      </c>
      <c r="C12" s="31">
        <v>0</v>
      </c>
      <c r="D12" s="61">
        <v>0</v>
      </c>
      <c r="E12" s="41">
        <f t="shared" si="1"/>
        <v>0</v>
      </c>
      <c r="F12" s="61">
        <v>0</v>
      </c>
      <c r="G12" s="61">
        <v>0</v>
      </c>
      <c r="H12" s="61">
        <v>0</v>
      </c>
    </row>
    <row r="13" spans="1:8" s="83" customFormat="1" ht="16.5" customHeight="1" hidden="1">
      <c r="A13" s="134" t="s">
        <v>109</v>
      </c>
      <c r="B13" s="41">
        <f t="shared" si="0"/>
        <v>200</v>
      </c>
      <c r="C13" s="31">
        <v>0</v>
      </c>
      <c r="D13" s="61">
        <v>200</v>
      </c>
      <c r="E13" s="41">
        <f t="shared" si="1"/>
        <v>570</v>
      </c>
      <c r="F13" s="61">
        <v>350</v>
      </c>
      <c r="G13" s="61">
        <v>220</v>
      </c>
      <c r="H13" s="61">
        <v>12500</v>
      </c>
    </row>
    <row r="14" spans="1:8" s="83" customFormat="1" ht="16.5" customHeight="1" hidden="1">
      <c r="A14" s="134" t="s">
        <v>110</v>
      </c>
      <c r="B14" s="41">
        <f t="shared" si="0"/>
        <v>0</v>
      </c>
      <c r="C14" s="31"/>
      <c r="D14" s="61"/>
      <c r="E14" s="41">
        <f t="shared" si="1"/>
        <v>0</v>
      </c>
      <c r="F14" s="61"/>
      <c r="G14" s="61"/>
      <c r="H14" s="61">
        <v>0</v>
      </c>
    </row>
    <row r="15" spans="1:8" s="83" customFormat="1" ht="16.5" customHeight="1" hidden="1">
      <c r="A15" s="134" t="s">
        <v>111</v>
      </c>
      <c r="B15" s="41">
        <f t="shared" si="0"/>
        <v>0</v>
      </c>
      <c r="C15" s="31"/>
      <c r="D15" s="61"/>
      <c r="E15" s="41">
        <f t="shared" si="1"/>
        <v>0</v>
      </c>
      <c r="F15" s="61"/>
      <c r="G15" s="61"/>
      <c r="H15" s="61">
        <v>0</v>
      </c>
    </row>
    <row r="16" spans="1:8" s="83" customFormat="1" ht="16.5" customHeight="1" hidden="1">
      <c r="A16" s="134" t="s">
        <v>112</v>
      </c>
      <c r="B16" s="41">
        <f t="shared" si="0"/>
        <v>0</v>
      </c>
      <c r="C16" s="31">
        <v>0</v>
      </c>
      <c r="D16" s="61"/>
      <c r="E16" s="41">
        <f t="shared" si="1"/>
        <v>0</v>
      </c>
      <c r="F16" s="61">
        <v>0</v>
      </c>
      <c r="G16" s="61"/>
      <c r="H16" s="61">
        <v>0</v>
      </c>
    </row>
    <row r="17" spans="1:9" s="83" customFormat="1" ht="16.5" customHeight="1" hidden="1">
      <c r="A17" s="134" t="s">
        <v>113</v>
      </c>
      <c r="B17" s="41">
        <f t="shared" si="0"/>
        <v>770</v>
      </c>
      <c r="C17" s="31">
        <v>770</v>
      </c>
      <c r="D17" s="61"/>
      <c r="E17" s="41">
        <f t="shared" si="1"/>
        <v>0</v>
      </c>
      <c r="F17" s="61">
        <v>0</v>
      </c>
      <c r="G17" s="61"/>
      <c r="H17" s="61">
        <v>28700</v>
      </c>
      <c r="I17" s="65"/>
    </row>
    <row r="18" spans="1:9" s="83" customFormat="1" ht="16.5" customHeight="1">
      <c r="A18" s="134" t="s">
        <v>129</v>
      </c>
      <c r="B18" s="41">
        <f t="shared" si="0"/>
        <v>0</v>
      </c>
      <c r="C18" s="129">
        <v>0</v>
      </c>
      <c r="D18" s="133"/>
      <c r="E18" s="41">
        <f t="shared" si="1"/>
        <v>100</v>
      </c>
      <c r="F18" s="133">
        <v>100</v>
      </c>
      <c r="G18" s="133"/>
      <c r="H18" s="39">
        <v>5000</v>
      </c>
      <c r="I18" s="65"/>
    </row>
    <row r="19" spans="1:9" s="83" customFormat="1" ht="16.5" customHeight="1">
      <c r="A19" s="134" t="s">
        <v>146</v>
      </c>
      <c r="B19" s="41">
        <f t="shared" si="0"/>
        <v>0</v>
      </c>
      <c r="C19" s="129">
        <v>0</v>
      </c>
      <c r="D19" s="133"/>
      <c r="E19" s="41">
        <f t="shared" si="1"/>
        <v>50</v>
      </c>
      <c r="F19" s="133">
        <v>50</v>
      </c>
      <c r="G19" s="133"/>
      <c r="H19" s="39">
        <v>3500</v>
      </c>
      <c r="I19" s="65"/>
    </row>
    <row r="20" spans="1:9" s="83" customFormat="1" ht="16.5" customHeight="1">
      <c r="A20" s="134" t="s">
        <v>161</v>
      </c>
      <c r="B20" s="41">
        <v>0</v>
      </c>
      <c r="C20" s="129"/>
      <c r="D20" s="133"/>
      <c r="E20" s="41">
        <v>800</v>
      </c>
      <c r="F20" s="133"/>
      <c r="G20" s="133"/>
      <c r="H20" s="39">
        <v>24000</v>
      </c>
      <c r="I20" s="65"/>
    </row>
    <row r="21" spans="1:9" s="83" customFormat="1" ht="16.5" customHeight="1">
      <c r="A21" s="134" t="s">
        <v>165</v>
      </c>
      <c r="B21" s="41">
        <v>150</v>
      </c>
      <c r="C21" s="129"/>
      <c r="D21" s="133"/>
      <c r="E21" s="41">
        <v>300</v>
      </c>
      <c r="F21" s="26"/>
      <c r="G21" s="144"/>
      <c r="H21" s="26">
        <v>20200</v>
      </c>
      <c r="I21" s="65"/>
    </row>
    <row r="22" spans="1:9" s="83" customFormat="1" ht="16.5" customHeight="1">
      <c r="A22" s="134" t="s">
        <v>174</v>
      </c>
      <c r="B22" s="41">
        <f>B24</f>
        <v>650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26">
        <f t="shared" si="2"/>
        <v>8500</v>
      </c>
      <c r="I22" s="65"/>
    </row>
    <row r="23" spans="1:9" ht="9" customHeight="1">
      <c r="A23" s="134"/>
      <c r="B23" s="135"/>
      <c r="C23" s="129"/>
      <c r="D23" s="137"/>
      <c r="E23" s="91"/>
      <c r="F23" s="129"/>
      <c r="G23" s="137"/>
      <c r="H23" s="24"/>
      <c r="I23" s="37"/>
    </row>
    <row r="24" spans="1:9" ht="16.5" customHeight="1">
      <c r="A24" s="30" t="s">
        <v>57</v>
      </c>
      <c r="B24" s="41">
        <f>B26</f>
        <v>650</v>
      </c>
      <c r="C24" s="41">
        <f aca="true" t="shared" si="3" ref="C24:H24">C26</f>
        <v>0</v>
      </c>
      <c r="D24" s="41">
        <f t="shared" si="3"/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26">
        <f t="shared" si="3"/>
        <v>8500</v>
      </c>
      <c r="I24" s="37"/>
    </row>
    <row r="25" spans="1:9" ht="9" customHeight="1">
      <c r="A25" s="134"/>
      <c r="B25" s="135"/>
      <c r="C25" s="129"/>
      <c r="D25" s="137"/>
      <c r="E25" s="91"/>
      <c r="F25" s="129"/>
      <c r="G25" s="137"/>
      <c r="H25" s="31"/>
      <c r="I25" s="37"/>
    </row>
    <row r="26" spans="1:9" ht="16.5" customHeight="1">
      <c r="A26" s="45" t="s">
        <v>71</v>
      </c>
      <c r="B26" s="120">
        <v>650</v>
      </c>
      <c r="C26" s="132"/>
      <c r="D26" s="142"/>
      <c r="E26" s="120">
        <v>0</v>
      </c>
      <c r="F26" s="132"/>
      <c r="G26" s="142"/>
      <c r="H26" s="34">
        <v>8500</v>
      </c>
      <c r="I26" s="37"/>
    </row>
    <row r="27" spans="1:9" ht="16.5" customHeight="1" hidden="1">
      <c r="A27" s="45" t="s">
        <v>126</v>
      </c>
      <c r="B27" s="120">
        <v>0</v>
      </c>
      <c r="C27" s="129"/>
      <c r="D27" s="137"/>
      <c r="E27" s="120">
        <v>300</v>
      </c>
      <c r="F27" s="129"/>
      <c r="G27" s="137"/>
      <c r="H27" s="34">
        <v>9500</v>
      </c>
      <c r="I27" s="37"/>
    </row>
    <row r="28" spans="1:8" s="37" customFormat="1" ht="16.5">
      <c r="A28" s="11"/>
      <c r="B28" s="11"/>
      <c r="C28" s="88"/>
      <c r="D28" s="88"/>
      <c r="E28" s="88"/>
      <c r="F28" s="88"/>
      <c r="G28" s="88"/>
      <c r="H28" s="61"/>
    </row>
    <row r="29" spans="1:8" s="37" customFormat="1" ht="16.5">
      <c r="A29" s="11"/>
      <c r="B29" s="11"/>
      <c r="C29" s="88"/>
      <c r="D29" s="88"/>
      <c r="E29" s="88"/>
      <c r="F29" s="88"/>
      <c r="G29" s="88"/>
      <c r="H29" s="61"/>
    </row>
    <row r="30" spans="1:8" s="37" customFormat="1" ht="16.5">
      <c r="A30" s="61"/>
      <c r="B30" s="61"/>
      <c r="C30" s="88"/>
      <c r="D30" s="88"/>
      <c r="E30" s="88"/>
      <c r="F30" s="88"/>
      <c r="G30" s="88"/>
      <c r="H30" s="61"/>
    </row>
    <row r="31" spans="3:7" s="37" customFormat="1" ht="16.5">
      <c r="C31" s="88"/>
      <c r="D31" s="88"/>
      <c r="E31" s="88"/>
      <c r="F31" s="88"/>
      <c r="G31" s="88"/>
    </row>
    <row r="32" spans="1:7" s="37" customFormat="1" ht="16.5">
      <c r="A32" s="23"/>
      <c r="B32" s="23"/>
      <c r="C32" s="88"/>
      <c r="D32" s="88"/>
      <c r="E32" s="88"/>
      <c r="F32" s="88"/>
      <c r="G32" s="88"/>
    </row>
    <row r="33" spans="1:8" s="37" customFormat="1" ht="16.5">
      <c r="A33" s="23"/>
      <c r="B33" s="23"/>
      <c r="C33" s="278"/>
      <c r="D33" s="278"/>
      <c r="E33" s="278"/>
      <c r="F33" s="278"/>
      <c r="G33" s="278"/>
      <c r="H33" s="279"/>
    </row>
    <row r="34" s="37" customFormat="1" ht="16.5"/>
    <row r="36" spans="1:8" ht="16.5">
      <c r="A36" s="37"/>
      <c r="B36" s="37"/>
      <c r="C36" s="37"/>
      <c r="D36" s="37"/>
      <c r="E36" s="37"/>
      <c r="F36" s="37"/>
      <c r="G36" s="37"/>
      <c r="H36" s="37"/>
    </row>
    <row r="37" spans="1:8" ht="16.5">
      <c r="A37" s="37"/>
      <c r="B37" s="37"/>
      <c r="C37" s="37"/>
      <c r="D37" s="37"/>
      <c r="E37" s="37"/>
      <c r="F37" s="37"/>
      <c r="G37" s="37"/>
      <c r="H37" s="37"/>
    </row>
    <row r="38" spans="1:8" ht="16.5">
      <c r="A38" s="37"/>
      <c r="B38" s="37"/>
      <c r="C38" s="37"/>
      <c r="D38" s="37"/>
      <c r="E38" s="37"/>
      <c r="F38" s="37"/>
      <c r="G38" s="37"/>
      <c r="H38" s="37"/>
    </row>
    <row r="39" spans="1:8" ht="16.5">
      <c r="A39" s="37"/>
      <c r="B39" s="37"/>
      <c r="C39" s="37"/>
      <c r="D39" s="37"/>
      <c r="E39" s="37"/>
      <c r="F39" s="37"/>
      <c r="G39" s="37"/>
      <c r="H39" s="37"/>
    </row>
    <row r="40" spans="1:8" ht="16.5">
      <c r="A40" s="37"/>
      <c r="B40" s="37"/>
      <c r="C40" s="37"/>
      <c r="D40" s="37"/>
      <c r="E40" s="37"/>
      <c r="F40" s="37"/>
      <c r="G40" s="37"/>
      <c r="H40" s="37"/>
    </row>
  </sheetData>
  <printOptions horizontalCentered="1"/>
  <pageMargins left="0.5905511811023623" right="0.7874015748031497" top="4.330708661417323" bottom="0.5905511811023623" header="0.31496062992125984" footer="0.31496062992125984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3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189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.75" customHeight="1" hidden="1">
      <c r="A4" s="23" t="s">
        <v>5</v>
      </c>
      <c r="B4" s="23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.75" customHeight="1" hidden="1">
      <c r="A5" s="23" t="s">
        <v>6</v>
      </c>
      <c r="B5" s="23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.75" customHeight="1" hidden="1">
      <c r="A6" s="23" t="s">
        <v>7</v>
      </c>
      <c r="B6" s="23"/>
      <c r="C6" s="24">
        <v>0</v>
      </c>
      <c r="D6" s="25">
        <v>1000</v>
      </c>
      <c r="E6" s="25"/>
      <c r="F6" s="25">
        <v>0</v>
      </c>
      <c r="G6" s="25">
        <v>0</v>
      </c>
      <c r="H6" s="24">
        <v>10000</v>
      </c>
    </row>
    <row r="7" spans="1:8" ht="16.5" customHeight="1" hidden="1">
      <c r="A7" s="23" t="s">
        <v>8</v>
      </c>
      <c r="B7" s="23"/>
      <c r="C7" s="24">
        <v>40</v>
      </c>
      <c r="D7" s="25">
        <v>250</v>
      </c>
      <c r="E7" s="25"/>
      <c r="F7" s="25">
        <v>0</v>
      </c>
      <c r="G7" s="25">
        <v>0</v>
      </c>
      <c r="H7" s="24">
        <v>3860</v>
      </c>
    </row>
    <row r="8" spans="1:8" ht="16.5" customHeight="1" hidden="1">
      <c r="A8" s="23" t="s">
        <v>32</v>
      </c>
      <c r="B8" s="23"/>
      <c r="C8" s="24">
        <v>0</v>
      </c>
      <c r="D8" s="25">
        <v>0</v>
      </c>
      <c r="E8" s="25"/>
      <c r="F8" s="25">
        <v>0</v>
      </c>
      <c r="G8" s="25">
        <v>180</v>
      </c>
      <c r="H8" s="24">
        <v>5790</v>
      </c>
    </row>
    <row r="9" spans="1:8" s="83" customFormat="1" ht="16.5" customHeight="1" hidden="1">
      <c r="A9" s="10" t="s">
        <v>35</v>
      </c>
      <c r="B9" s="10"/>
      <c r="C9" s="26">
        <v>0</v>
      </c>
      <c r="D9" s="26">
        <v>0</v>
      </c>
      <c r="E9" s="26"/>
      <c r="F9" s="26">
        <v>0</v>
      </c>
      <c r="G9" s="26">
        <v>0</v>
      </c>
      <c r="H9" s="26">
        <v>52</v>
      </c>
    </row>
    <row r="10" spans="1:8" s="83" customFormat="1" ht="16.5" customHeight="1" hidden="1">
      <c r="A10" s="10" t="s">
        <v>36</v>
      </c>
      <c r="B10" s="41">
        <f aca="true" t="shared" si="0" ref="B10:B16">SUM(C10,D10)</f>
        <v>0</v>
      </c>
      <c r="C10" s="26">
        <v>0</v>
      </c>
      <c r="D10" s="38">
        <v>0</v>
      </c>
      <c r="E10" s="41">
        <f aca="true" t="shared" si="1" ref="E10:E16">SUM(F10,G10)</f>
        <v>0</v>
      </c>
      <c r="F10" s="38">
        <v>0</v>
      </c>
      <c r="G10" s="38">
        <v>0</v>
      </c>
      <c r="H10" s="38">
        <v>735</v>
      </c>
    </row>
    <row r="11" spans="1:8" s="83" customFormat="1" ht="16.5" customHeight="1" hidden="1">
      <c r="A11" s="10" t="s">
        <v>54</v>
      </c>
      <c r="B11" s="41">
        <f t="shared" si="0"/>
        <v>0</v>
      </c>
      <c r="C11" s="26">
        <v>0</v>
      </c>
      <c r="D11" s="38">
        <v>0</v>
      </c>
      <c r="E11" s="41">
        <f t="shared" si="1"/>
        <v>0</v>
      </c>
      <c r="F11" s="38">
        <v>0</v>
      </c>
      <c r="G11" s="38">
        <v>0</v>
      </c>
      <c r="H11" s="38">
        <v>0</v>
      </c>
    </row>
    <row r="12" spans="1:8" s="83" customFormat="1" ht="16.5" customHeight="1" hidden="1">
      <c r="A12" s="134" t="s">
        <v>108</v>
      </c>
      <c r="B12" s="41">
        <f t="shared" si="0"/>
        <v>0</v>
      </c>
      <c r="C12" s="26">
        <v>0</v>
      </c>
      <c r="D12" s="38">
        <v>0</v>
      </c>
      <c r="E12" s="41">
        <f t="shared" si="1"/>
        <v>0</v>
      </c>
      <c r="F12" s="38">
        <v>0</v>
      </c>
      <c r="G12" s="38">
        <v>0</v>
      </c>
      <c r="H12" s="38">
        <v>0</v>
      </c>
    </row>
    <row r="13" spans="1:8" s="83" customFormat="1" ht="16.5" customHeight="1" hidden="1">
      <c r="A13" s="134" t="s">
        <v>109</v>
      </c>
      <c r="B13" s="41">
        <f t="shared" si="0"/>
        <v>0</v>
      </c>
      <c r="C13" s="26">
        <v>0</v>
      </c>
      <c r="D13" s="38">
        <v>0</v>
      </c>
      <c r="E13" s="41">
        <f t="shared" si="1"/>
        <v>0</v>
      </c>
      <c r="F13" s="38">
        <v>0</v>
      </c>
      <c r="G13" s="38">
        <v>0</v>
      </c>
      <c r="H13" s="38">
        <v>950</v>
      </c>
    </row>
    <row r="14" spans="1:8" s="83" customFormat="1" ht="16.5" customHeight="1" hidden="1">
      <c r="A14" s="134" t="s">
        <v>110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38"/>
      <c r="H14" s="38">
        <v>0</v>
      </c>
    </row>
    <row r="15" spans="1:8" s="83" customFormat="1" ht="16.5" customHeight="1" hidden="1">
      <c r="A15" s="134" t="s">
        <v>111</v>
      </c>
      <c r="B15" s="41">
        <f t="shared" si="0"/>
        <v>0</v>
      </c>
      <c r="C15" s="26"/>
      <c r="D15" s="38"/>
      <c r="E15" s="41">
        <f t="shared" si="1"/>
        <v>0</v>
      </c>
      <c r="F15" s="38"/>
      <c r="G15" s="38"/>
      <c r="H15" s="38">
        <v>0</v>
      </c>
    </row>
    <row r="16" spans="1:8" s="83" customFormat="1" ht="16.5" customHeight="1" hidden="1">
      <c r="A16" s="134" t="s">
        <v>112</v>
      </c>
      <c r="B16" s="41">
        <f t="shared" si="0"/>
        <v>0</v>
      </c>
      <c r="C16" s="26">
        <v>0</v>
      </c>
      <c r="D16" s="38"/>
      <c r="E16" s="41">
        <f t="shared" si="1"/>
        <v>0</v>
      </c>
      <c r="F16" s="38">
        <v>0</v>
      </c>
      <c r="G16" s="38"/>
      <c r="H16" s="38">
        <v>0</v>
      </c>
    </row>
    <row r="17" spans="1:8" s="83" customFormat="1" ht="16.5" customHeight="1" hidden="1">
      <c r="A17" s="134" t="s">
        <v>113</v>
      </c>
      <c r="B17" s="41">
        <f>SUM(C17,D17)</f>
        <v>70</v>
      </c>
      <c r="C17" s="26">
        <v>70</v>
      </c>
      <c r="D17" s="38"/>
      <c r="E17" s="41">
        <f>SUM(F17,G17)</f>
        <v>0</v>
      </c>
      <c r="F17" s="38">
        <v>0</v>
      </c>
      <c r="G17" s="38"/>
      <c r="H17" s="38">
        <v>2372</v>
      </c>
    </row>
    <row r="18" spans="1:8" s="83" customFormat="1" ht="16.5" customHeight="1">
      <c r="A18" s="134" t="s">
        <v>129</v>
      </c>
      <c r="B18" s="41">
        <f>SUM(C18,D18)</f>
        <v>0</v>
      </c>
      <c r="C18" s="129">
        <f>SUM(C24,C29)</f>
        <v>0</v>
      </c>
      <c r="D18" s="133"/>
      <c r="E18" s="41">
        <f>SUM(F18,G18)</f>
        <v>0</v>
      </c>
      <c r="F18" s="88">
        <f>SUM(F24,F29)</f>
        <v>0</v>
      </c>
      <c r="G18" s="88"/>
      <c r="H18" s="39">
        <v>0</v>
      </c>
    </row>
    <row r="19" spans="1:8" s="83" customFormat="1" ht="16.5" customHeight="1">
      <c r="A19" s="134" t="s">
        <v>146</v>
      </c>
      <c r="B19" s="41">
        <f>SUM(C19,D19)</f>
        <v>0</v>
      </c>
      <c r="C19" s="129">
        <v>0</v>
      </c>
      <c r="D19" s="133"/>
      <c r="E19" s="41">
        <f>SUM(F19,G19)</f>
        <v>0</v>
      </c>
      <c r="F19" s="88">
        <v>0</v>
      </c>
      <c r="G19" s="88"/>
      <c r="H19" s="39">
        <v>0</v>
      </c>
    </row>
    <row r="20" spans="1:8" s="83" customFormat="1" ht="16.5" customHeight="1">
      <c r="A20" s="134" t="s">
        <v>161</v>
      </c>
      <c r="B20" s="41">
        <v>0</v>
      </c>
      <c r="C20" s="129"/>
      <c r="D20" s="133"/>
      <c r="E20" s="41">
        <v>0</v>
      </c>
      <c r="F20" s="88"/>
      <c r="G20" s="88"/>
      <c r="H20" s="39">
        <v>0</v>
      </c>
    </row>
    <row r="21" spans="1:8" s="83" customFormat="1" ht="16.5" customHeight="1">
      <c r="A21" s="134" t="s">
        <v>165</v>
      </c>
      <c r="B21" s="41">
        <v>0</v>
      </c>
      <c r="C21" s="129"/>
      <c r="D21" s="133"/>
      <c r="E21" s="41">
        <v>0</v>
      </c>
      <c r="F21" s="88"/>
      <c r="G21" s="88"/>
      <c r="H21" s="39">
        <v>0</v>
      </c>
    </row>
    <row r="22" spans="1:8" s="83" customFormat="1" ht="16.5" customHeight="1">
      <c r="A22" s="134" t="s">
        <v>174</v>
      </c>
      <c r="B22" s="41">
        <v>0</v>
      </c>
      <c r="C22" s="129"/>
      <c r="D22" s="133"/>
      <c r="E22" s="41">
        <v>0</v>
      </c>
      <c r="F22" s="88"/>
      <c r="G22" s="88"/>
      <c r="H22" s="39">
        <v>0</v>
      </c>
    </row>
    <row r="23" spans="1:8" ht="14.25" customHeight="1">
      <c r="A23" s="62"/>
      <c r="B23" s="118"/>
      <c r="C23" s="129"/>
      <c r="D23" s="137"/>
      <c r="E23" s="95"/>
      <c r="F23" s="90"/>
      <c r="G23" s="98"/>
      <c r="H23" s="44"/>
    </row>
    <row r="24" spans="1:8" ht="16.5" hidden="1">
      <c r="A24" s="30" t="s">
        <v>57</v>
      </c>
      <c r="B24" s="41">
        <f>SUM(C24,D24)</f>
        <v>0</v>
      </c>
      <c r="C24" s="128"/>
      <c r="D24" s="139"/>
      <c r="E24" s="41">
        <f>SUM(F24,G24)</f>
        <v>0</v>
      </c>
      <c r="F24" s="89"/>
      <c r="G24" s="161"/>
      <c r="H24" s="26">
        <f>SUM(H26:H27)</f>
        <v>0</v>
      </c>
    </row>
    <row r="25" spans="1:8" ht="3.75" customHeight="1" hidden="1">
      <c r="A25" s="134"/>
      <c r="B25" s="135"/>
      <c r="C25" s="129"/>
      <c r="D25" s="137"/>
      <c r="E25" s="91"/>
      <c r="F25" s="90"/>
      <c r="G25" s="98"/>
      <c r="H25" s="31"/>
    </row>
    <row r="26" spans="1:8" ht="16.5" hidden="1">
      <c r="A26" s="134" t="s">
        <v>55</v>
      </c>
      <c r="B26" s="41">
        <f>SUM(C26,D26)</f>
        <v>0</v>
      </c>
      <c r="C26" s="129"/>
      <c r="D26" s="137"/>
      <c r="E26" s="41">
        <f>SUM(F26,G26)</f>
        <v>0</v>
      </c>
      <c r="F26" s="90"/>
      <c r="G26" s="98"/>
      <c r="H26" s="31">
        <v>0</v>
      </c>
    </row>
    <row r="27" spans="1:8" ht="16.5" hidden="1">
      <c r="A27" s="45" t="s">
        <v>127</v>
      </c>
      <c r="B27" s="120">
        <f>SUM(C27,D27)</f>
        <v>0</v>
      </c>
      <c r="C27" s="129"/>
      <c r="D27" s="137"/>
      <c r="E27" s="120">
        <f>SUM(F27,G27)</f>
        <v>0</v>
      </c>
      <c r="F27" s="90"/>
      <c r="G27" s="98"/>
      <c r="H27" s="34">
        <v>0</v>
      </c>
    </row>
    <row r="28" spans="1:8" ht="16.5" hidden="1">
      <c r="A28" s="11"/>
      <c r="B28" s="11"/>
      <c r="C28" s="90"/>
      <c r="D28" s="88"/>
      <c r="E28" s="90"/>
      <c r="F28" s="90"/>
      <c r="G28" s="88"/>
      <c r="H28" s="31"/>
    </row>
    <row r="29" spans="1:8" ht="16.5" hidden="1">
      <c r="A29" s="30" t="s">
        <v>42</v>
      </c>
      <c r="B29" s="61"/>
      <c r="C29" s="90"/>
      <c r="D29" s="88"/>
      <c r="E29" s="90"/>
      <c r="F29" s="90"/>
      <c r="G29" s="88"/>
      <c r="H29" s="31">
        <f>SUM(H31:H32)</f>
        <v>0</v>
      </c>
    </row>
    <row r="30" spans="1:8" ht="16.5" customHeight="1" hidden="1">
      <c r="A30" s="32"/>
      <c r="B30" s="37"/>
      <c r="C30" s="88"/>
      <c r="D30" s="88"/>
      <c r="E30" s="90"/>
      <c r="F30" s="90"/>
      <c r="G30" s="88"/>
      <c r="H30" s="29"/>
    </row>
    <row r="31" spans="1:8" ht="16.5" customHeight="1" hidden="1">
      <c r="A31" s="2" t="s">
        <v>44</v>
      </c>
      <c r="B31" s="2"/>
      <c r="C31" s="90"/>
      <c r="D31" s="98"/>
      <c r="E31" s="91"/>
      <c r="F31" s="90"/>
      <c r="G31" s="98"/>
      <c r="H31" s="29">
        <v>0</v>
      </c>
    </row>
    <row r="32" spans="1:8" ht="16.5" hidden="1">
      <c r="A32" s="23" t="s">
        <v>45</v>
      </c>
      <c r="B32" s="23"/>
      <c r="C32" s="162"/>
      <c r="D32" s="163"/>
      <c r="E32" s="93"/>
      <c r="F32" s="162"/>
      <c r="G32" s="163"/>
      <c r="H32" s="56">
        <v>0</v>
      </c>
    </row>
    <row r="33" spans="1:8" ht="16.5" customHeight="1" hidden="1">
      <c r="A33" s="43"/>
      <c r="B33" s="43"/>
      <c r="C33" s="90"/>
      <c r="D33" s="98"/>
      <c r="E33" s="95"/>
      <c r="F33" s="90"/>
      <c r="G33" s="98"/>
      <c r="H33" s="44"/>
    </row>
    <row r="34" spans="1:7" ht="16.5" customHeight="1" hidden="1">
      <c r="A34" s="66"/>
      <c r="B34" s="66"/>
      <c r="C34" s="37"/>
      <c r="D34" s="37"/>
      <c r="F34" s="37"/>
      <c r="G34" s="37"/>
    </row>
    <row r="35" spans="1:8" ht="16.5">
      <c r="A35" s="36"/>
      <c r="B35" s="36"/>
      <c r="C35" s="37"/>
      <c r="D35" s="37"/>
      <c r="E35" s="37"/>
      <c r="F35" s="37"/>
      <c r="G35" s="37"/>
      <c r="H35" s="37"/>
    </row>
    <row r="36" spans="1:8" ht="16.5">
      <c r="A36" s="36"/>
      <c r="B36" s="36"/>
      <c r="C36" s="37"/>
      <c r="D36" s="37"/>
      <c r="E36" s="37"/>
      <c r="F36" s="37"/>
      <c r="G36" s="37"/>
      <c r="H36" s="37"/>
    </row>
    <row r="37" spans="1:8" ht="16.5">
      <c r="A37" s="36"/>
      <c r="B37" s="36"/>
      <c r="C37" s="37"/>
      <c r="D37" s="37"/>
      <c r="E37" s="37"/>
      <c r="F37" s="37"/>
      <c r="G37" s="37"/>
      <c r="H37" s="37"/>
    </row>
    <row r="38" spans="1:8" ht="16.5">
      <c r="A38" s="36"/>
      <c r="B38" s="36"/>
      <c r="C38" s="37"/>
      <c r="D38" s="37"/>
      <c r="E38" s="37"/>
      <c r="F38" s="37"/>
      <c r="G38" s="37"/>
      <c r="H38" s="37"/>
    </row>
    <row r="39" spans="1:8" ht="16.5">
      <c r="A39" s="36"/>
      <c r="B39" s="36"/>
      <c r="C39" s="37"/>
      <c r="D39" s="37"/>
      <c r="E39" s="37"/>
      <c r="F39" s="37"/>
      <c r="G39" s="37"/>
      <c r="H39" s="37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375" style="22" customWidth="1"/>
    <col min="10" max="16384" width="14.875" style="22" customWidth="1"/>
  </cols>
  <sheetData>
    <row r="1" spans="1:8" s="17" customFormat="1" ht="57.75" customHeight="1">
      <c r="A1" s="15" t="s">
        <v>144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280"/>
    </row>
    <row r="3" spans="1:9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160</v>
      </c>
      <c r="I3" s="281"/>
    </row>
    <row r="4" spans="1:8" ht="15.75" customHeight="1" hidden="1">
      <c r="A4" s="23" t="s">
        <v>5</v>
      </c>
      <c r="B4" s="23"/>
      <c r="C4" s="24"/>
      <c r="D4" s="25"/>
      <c r="E4" s="25"/>
      <c r="F4" s="25"/>
      <c r="G4" s="25"/>
      <c r="H4" s="24"/>
    </row>
    <row r="5" spans="1:8" ht="15.75" customHeight="1" hidden="1">
      <c r="A5" s="23" t="s">
        <v>6</v>
      </c>
      <c r="B5" s="23"/>
      <c r="C5" s="24"/>
      <c r="D5" s="25"/>
      <c r="E5" s="25"/>
      <c r="F5" s="25"/>
      <c r="G5" s="25"/>
      <c r="H5" s="24"/>
    </row>
    <row r="6" spans="1:8" ht="15.75" customHeight="1" hidden="1">
      <c r="A6" s="23" t="s">
        <v>7</v>
      </c>
      <c r="B6" s="23"/>
      <c r="C6" s="24"/>
      <c r="D6" s="25"/>
      <c r="E6" s="25"/>
      <c r="F6" s="25"/>
      <c r="G6" s="25"/>
      <c r="H6" s="24"/>
    </row>
    <row r="7" spans="1:8" ht="16.5" customHeight="1" hidden="1">
      <c r="A7" s="23" t="s">
        <v>8</v>
      </c>
      <c r="B7" s="23"/>
      <c r="C7" s="24"/>
      <c r="D7" s="25"/>
      <c r="E7" s="25"/>
      <c r="F7" s="25"/>
      <c r="G7" s="25"/>
      <c r="H7" s="24"/>
    </row>
    <row r="8" spans="1:8" ht="16.5" customHeight="1" hidden="1">
      <c r="A8" s="23" t="s">
        <v>32</v>
      </c>
      <c r="B8" s="23"/>
      <c r="C8" s="24"/>
      <c r="D8" s="25"/>
      <c r="E8" s="25"/>
      <c r="F8" s="25"/>
      <c r="G8" s="25"/>
      <c r="H8" s="24"/>
    </row>
    <row r="9" spans="1:8" ht="16.5" customHeight="1" hidden="1">
      <c r="A9" s="23" t="s">
        <v>35</v>
      </c>
      <c r="B9" s="23"/>
      <c r="C9" s="24"/>
      <c r="D9" s="25"/>
      <c r="E9" s="25"/>
      <c r="F9" s="25"/>
      <c r="G9" s="25"/>
      <c r="H9" s="24"/>
    </row>
    <row r="10" spans="1:8" ht="16.5" customHeight="1" hidden="1">
      <c r="A10" s="23" t="s">
        <v>36</v>
      </c>
      <c r="B10" s="23"/>
      <c r="C10" s="24"/>
      <c r="D10" s="25"/>
      <c r="E10" s="25"/>
      <c r="F10" s="25"/>
      <c r="G10" s="25"/>
      <c r="H10" s="24"/>
    </row>
    <row r="11" spans="1:8" ht="16.5" customHeight="1" hidden="1">
      <c r="A11" s="11" t="s">
        <v>54</v>
      </c>
      <c r="B11" s="11"/>
      <c r="C11" s="26"/>
      <c r="D11" s="26"/>
      <c r="E11" s="26"/>
      <c r="F11" s="26"/>
      <c r="G11" s="26"/>
      <c r="H11" s="26"/>
    </row>
    <row r="12" spans="1:8" s="83" customFormat="1" ht="16.5" customHeight="1" hidden="1">
      <c r="A12" s="134" t="s">
        <v>108</v>
      </c>
      <c r="B12" s="41">
        <f aca="true" t="shared" si="0" ref="B12:B19">SUM(C12,D12)</f>
        <v>96</v>
      </c>
      <c r="C12" s="41">
        <v>0</v>
      </c>
      <c r="D12" s="41">
        <v>96</v>
      </c>
      <c r="E12" s="41">
        <f aca="true" t="shared" si="1" ref="E12:E19">SUM(F12,G12)</f>
        <v>735</v>
      </c>
      <c r="F12" s="38">
        <v>0</v>
      </c>
      <c r="G12" s="144">
        <v>735</v>
      </c>
      <c r="H12" s="26">
        <v>55830</v>
      </c>
    </row>
    <row r="13" spans="1:8" s="83" customFormat="1" ht="16.5" customHeight="1" hidden="1">
      <c r="A13" s="134" t="s">
        <v>109</v>
      </c>
      <c r="B13" s="41">
        <f t="shared" si="0"/>
        <v>2285</v>
      </c>
      <c r="C13" s="41">
        <v>40</v>
      </c>
      <c r="D13" s="41">
        <v>2245</v>
      </c>
      <c r="E13" s="41">
        <f t="shared" si="1"/>
        <v>830</v>
      </c>
      <c r="F13" s="38">
        <v>0</v>
      </c>
      <c r="G13" s="144">
        <v>830</v>
      </c>
      <c r="H13" s="26">
        <v>426400</v>
      </c>
    </row>
    <row r="14" spans="1:8" s="83" customFormat="1" ht="16.5" customHeight="1" hidden="1">
      <c r="A14" s="134" t="s">
        <v>110</v>
      </c>
      <c r="B14" s="41">
        <f t="shared" si="0"/>
        <v>0</v>
      </c>
      <c r="C14" s="41"/>
      <c r="D14" s="41"/>
      <c r="E14" s="41">
        <f t="shared" si="1"/>
        <v>81</v>
      </c>
      <c r="F14" s="38">
        <v>81</v>
      </c>
      <c r="G14" s="144"/>
      <c r="H14" s="26">
        <v>100</v>
      </c>
    </row>
    <row r="15" spans="1:8" s="83" customFormat="1" ht="13.5" customHeight="1" hidden="1">
      <c r="A15" s="64" t="s">
        <v>111</v>
      </c>
      <c r="B15" s="41">
        <f t="shared" si="0"/>
        <v>0</v>
      </c>
      <c r="C15" s="26">
        <v>0</v>
      </c>
      <c r="D15" s="144"/>
      <c r="E15" s="41">
        <f t="shared" si="1"/>
        <v>0</v>
      </c>
      <c r="F15" s="38"/>
      <c r="G15" s="144"/>
      <c r="H15" s="26">
        <v>0</v>
      </c>
    </row>
    <row r="16" spans="1:8" s="83" customFormat="1" ht="13.5" customHeight="1" hidden="1">
      <c r="A16" s="64" t="s">
        <v>112</v>
      </c>
      <c r="B16" s="41">
        <f t="shared" si="0"/>
        <v>0</v>
      </c>
      <c r="C16" s="26">
        <v>0</v>
      </c>
      <c r="D16" s="144"/>
      <c r="E16" s="41">
        <f t="shared" si="1"/>
        <v>250</v>
      </c>
      <c r="F16" s="38">
        <v>250</v>
      </c>
      <c r="G16" s="144"/>
      <c r="H16" s="26">
        <v>176806</v>
      </c>
    </row>
    <row r="17" spans="1:8" s="83" customFormat="1" ht="16.5" customHeight="1" hidden="1">
      <c r="A17" s="64" t="s">
        <v>113</v>
      </c>
      <c r="B17" s="41">
        <f t="shared" si="0"/>
        <v>0</v>
      </c>
      <c r="C17" s="26">
        <v>0</v>
      </c>
      <c r="D17" s="144"/>
      <c r="E17" s="41">
        <f t="shared" si="1"/>
        <v>0</v>
      </c>
      <c r="F17" s="38">
        <v>0</v>
      </c>
      <c r="G17" s="144"/>
      <c r="H17" s="26">
        <v>13000</v>
      </c>
    </row>
    <row r="18" spans="1:8" s="83" customFormat="1" ht="16.5" customHeight="1">
      <c r="A18" s="64" t="s">
        <v>129</v>
      </c>
      <c r="B18" s="41">
        <f t="shared" si="0"/>
        <v>0</v>
      </c>
      <c r="C18" s="90">
        <v>0</v>
      </c>
      <c r="D18" s="98"/>
      <c r="E18" s="41">
        <f t="shared" si="1"/>
        <v>0</v>
      </c>
      <c r="F18" s="164">
        <v>0</v>
      </c>
      <c r="G18" s="165"/>
      <c r="H18" s="24">
        <v>0</v>
      </c>
    </row>
    <row r="19" spans="1:8" s="83" customFormat="1" ht="16.5" customHeight="1">
      <c r="A19" s="64" t="s">
        <v>146</v>
      </c>
      <c r="B19" s="41">
        <f t="shared" si="0"/>
        <v>0</v>
      </c>
      <c r="C19" s="90">
        <v>0</v>
      </c>
      <c r="D19" s="88"/>
      <c r="E19" s="41">
        <f t="shared" si="1"/>
        <v>0</v>
      </c>
      <c r="F19" s="164">
        <v>0</v>
      </c>
      <c r="G19" s="165"/>
      <c r="H19" s="24">
        <v>26825</v>
      </c>
    </row>
    <row r="20" spans="1:9" s="83" customFormat="1" ht="16.5" customHeight="1">
      <c r="A20" s="64" t="s">
        <v>161</v>
      </c>
      <c r="B20" s="26">
        <v>0</v>
      </c>
      <c r="C20" s="90"/>
      <c r="D20" s="88"/>
      <c r="E20" s="26">
        <v>0</v>
      </c>
      <c r="F20" s="164"/>
      <c r="G20" s="165"/>
      <c r="H20" s="24">
        <v>51380</v>
      </c>
      <c r="I20" s="282"/>
    </row>
    <row r="21" spans="1:9" s="83" customFormat="1" ht="16.5" customHeight="1">
      <c r="A21" s="64" t="s">
        <v>165</v>
      </c>
      <c r="B21" s="24">
        <v>0</v>
      </c>
      <c r="C21" s="24"/>
      <c r="D21" s="39"/>
      <c r="E21" s="24">
        <v>0</v>
      </c>
      <c r="F21" s="164"/>
      <c r="G21" s="165"/>
      <c r="H21" s="24">
        <v>2300</v>
      </c>
      <c r="I21" s="258"/>
    </row>
    <row r="22" spans="1:9" s="83" customFormat="1" ht="16.5" customHeight="1">
      <c r="A22" s="64" t="s">
        <v>186</v>
      </c>
      <c r="B22" s="24">
        <v>0</v>
      </c>
      <c r="C22" s="24"/>
      <c r="D22" s="39"/>
      <c r="E22" s="24">
        <v>0</v>
      </c>
      <c r="F22" s="164"/>
      <c r="G22" s="165"/>
      <c r="H22" s="24">
        <v>0</v>
      </c>
      <c r="I22" s="258"/>
    </row>
    <row r="23" spans="1:8" s="83" customFormat="1" ht="16.5" customHeight="1">
      <c r="A23" s="68"/>
      <c r="B23" s="58"/>
      <c r="C23" s="58"/>
      <c r="D23" s="277"/>
      <c r="E23" s="58"/>
      <c r="F23" s="291"/>
      <c r="G23" s="288"/>
      <c r="H23" s="58"/>
    </row>
    <row r="24" spans="1:8" s="83" customFormat="1" ht="13.5" customHeight="1" hidden="1">
      <c r="A24" s="61" t="s">
        <v>59</v>
      </c>
      <c r="B24" s="41">
        <f>SUM(C24,D24)</f>
        <v>0</v>
      </c>
      <c r="C24" s="89"/>
      <c r="D24" s="161"/>
      <c r="E24" s="41">
        <f>SUM(F24,G24)</f>
        <v>0</v>
      </c>
      <c r="F24" s="164"/>
      <c r="G24" s="166"/>
      <c r="H24" s="26">
        <v>2300</v>
      </c>
    </row>
    <row r="25" spans="1:8" s="83" customFormat="1" ht="8.25" customHeight="1" hidden="1">
      <c r="A25" s="64"/>
      <c r="B25" s="24"/>
      <c r="C25" s="24"/>
      <c r="D25" s="39"/>
      <c r="E25" s="24"/>
      <c r="F25" s="164"/>
      <c r="G25" s="165"/>
      <c r="H25" s="24"/>
    </row>
    <row r="26" spans="1:9" s="83" customFormat="1" ht="13.5" customHeight="1" hidden="1">
      <c r="A26" s="113" t="s">
        <v>154</v>
      </c>
      <c r="B26" s="120">
        <f>SUM(C26,D26)</f>
        <v>0</v>
      </c>
      <c r="C26" s="90"/>
      <c r="D26" s="98"/>
      <c r="E26" s="120">
        <f>SUM(F26,G26)</f>
        <v>0</v>
      </c>
      <c r="F26" s="271"/>
      <c r="G26" s="165"/>
      <c r="H26" s="34">
        <v>2300</v>
      </c>
      <c r="I26" s="281"/>
    </row>
    <row r="27" spans="1:8" ht="14.25" customHeight="1">
      <c r="A27" s="22" t="s">
        <v>166</v>
      </c>
      <c r="B27" s="75"/>
      <c r="C27" s="61"/>
      <c r="D27" s="61"/>
      <c r="E27" s="61"/>
      <c r="F27" s="61"/>
      <c r="G27" s="61"/>
      <c r="H27" s="61"/>
    </row>
    <row r="28" spans="1:8" ht="15" customHeight="1">
      <c r="A28" s="75"/>
      <c r="B28" s="75"/>
      <c r="C28" s="61"/>
      <c r="D28" s="61"/>
      <c r="E28" s="61"/>
      <c r="F28" s="61"/>
      <c r="G28" s="61"/>
      <c r="H28" s="61"/>
    </row>
    <row r="29" spans="1:8" ht="16.5">
      <c r="A29" s="36"/>
      <c r="B29" s="36"/>
      <c r="C29" s="37"/>
      <c r="D29" s="37"/>
      <c r="E29" s="37"/>
      <c r="F29" s="37"/>
      <c r="G29" s="37"/>
      <c r="H29" s="37"/>
    </row>
    <row r="30" spans="1:8" ht="16.5">
      <c r="A30" s="36"/>
      <c r="B30" s="36"/>
      <c r="C30" s="37"/>
      <c r="D30" s="37"/>
      <c r="E30" s="37"/>
      <c r="F30" s="37"/>
      <c r="G30" s="37"/>
      <c r="H30" s="37"/>
    </row>
    <row r="31" spans="1:8" ht="16.5">
      <c r="A31" s="36"/>
      <c r="B31" s="36"/>
      <c r="C31" s="37"/>
      <c r="D31" s="37"/>
      <c r="E31" s="37"/>
      <c r="F31" s="37"/>
      <c r="G31" s="37"/>
      <c r="H31" s="37"/>
    </row>
    <row r="32" spans="1:8" ht="16.5">
      <c r="A32" s="36"/>
      <c r="B32" s="36"/>
      <c r="C32" s="37"/>
      <c r="D32" s="37"/>
      <c r="E32" s="37"/>
      <c r="F32" s="37"/>
      <c r="G32" s="37"/>
      <c r="H32" s="37"/>
    </row>
    <row r="33" spans="1:8" ht="16.5">
      <c r="A33" s="36"/>
      <c r="B33" s="36"/>
      <c r="C33" s="37"/>
      <c r="D33" s="37"/>
      <c r="E33" s="37"/>
      <c r="F33" s="37"/>
      <c r="G33" s="37"/>
      <c r="H33" s="37"/>
    </row>
  </sheetData>
  <printOptions horizontalCentered="1"/>
  <pageMargins left="0.5905511811023623" right="0.4724409448818898" top="4.330708661417323" bottom="0.7874015748031497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B13" sqref="B13"/>
    </sheetView>
  </sheetViews>
  <sheetFormatPr defaultColWidth="9.00390625" defaultRowHeight="15.75"/>
  <cols>
    <col min="1" max="1" width="17.125" style="36" customWidth="1"/>
    <col min="2" max="2" width="30.625" style="36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59"/>
      <c r="B1" s="259"/>
      <c r="C1" s="259"/>
      <c r="D1" s="59"/>
      <c r="E1" s="59"/>
      <c r="F1" s="59"/>
      <c r="G1" s="59"/>
      <c r="H1" s="59"/>
    </row>
    <row r="2" spans="1:8" s="17" customFormat="1" ht="23.25" customHeight="1">
      <c r="A2" s="260"/>
      <c r="B2" s="260"/>
      <c r="C2" s="59"/>
      <c r="D2" s="59"/>
      <c r="E2" s="59"/>
      <c r="F2" s="59"/>
      <c r="G2" s="59"/>
      <c r="H2" s="23"/>
    </row>
    <row r="3" spans="1:8" ht="18" customHeight="1">
      <c r="A3" s="260"/>
      <c r="B3" s="261"/>
      <c r="C3" s="59"/>
      <c r="D3" s="40"/>
      <c r="E3" s="261"/>
      <c r="F3" s="59"/>
      <c r="G3" s="59"/>
      <c r="H3" s="262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3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3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3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3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3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3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3" customFormat="1" ht="16.5" customHeight="1">
      <c r="A18" s="11"/>
      <c r="B18" s="38"/>
      <c r="C18" s="88"/>
      <c r="D18" s="88"/>
      <c r="E18" s="38"/>
      <c r="F18" s="88"/>
      <c r="G18" s="88"/>
      <c r="H18" s="39"/>
    </row>
    <row r="19" spans="1:8" s="83" customFormat="1" ht="16.5" customHeight="1">
      <c r="A19" s="11"/>
      <c r="B19" s="38"/>
      <c r="C19" s="88"/>
      <c r="D19" s="88"/>
      <c r="E19" s="38"/>
      <c r="F19" s="88"/>
      <c r="G19" s="88"/>
      <c r="H19" s="39"/>
    </row>
    <row r="20" spans="1:8" s="83" customFormat="1" ht="16.5" customHeight="1">
      <c r="A20" s="11"/>
      <c r="B20" s="38"/>
      <c r="C20" s="88"/>
      <c r="D20" s="88"/>
      <c r="E20" s="38"/>
      <c r="F20" s="88"/>
      <c r="G20" s="88"/>
      <c r="H20" s="39"/>
    </row>
    <row r="21" spans="1:8" s="83" customFormat="1" ht="16.5" customHeight="1">
      <c r="A21" s="36"/>
      <c r="B21" s="36"/>
      <c r="C21" s="88"/>
      <c r="D21" s="88"/>
      <c r="E21" s="88"/>
      <c r="F21" s="88"/>
      <c r="G21" s="88"/>
      <c r="H21" s="65"/>
    </row>
    <row r="22" spans="1:8" ht="16.5" customHeight="1">
      <c r="A22" s="61"/>
      <c r="B22" s="61"/>
      <c r="C22" s="263"/>
      <c r="D22" s="263"/>
      <c r="E22" s="263"/>
      <c r="F22" s="263"/>
      <c r="G22" s="263"/>
      <c r="H22" s="38"/>
    </row>
    <row r="23" spans="1:8" ht="16.5" customHeight="1">
      <c r="A23" s="11"/>
      <c r="B23" s="11"/>
      <c r="C23" s="88"/>
      <c r="D23" s="88"/>
      <c r="E23" s="88"/>
      <c r="F23" s="88"/>
      <c r="G23" s="88"/>
      <c r="H23" s="61"/>
    </row>
    <row r="24" spans="1:8" ht="16.5" customHeight="1">
      <c r="A24" s="75"/>
      <c r="B24" s="75"/>
      <c r="C24" s="88"/>
      <c r="D24" s="88"/>
      <c r="E24" s="88"/>
      <c r="F24" s="88"/>
      <c r="G24" s="88"/>
      <c r="H24" s="61"/>
    </row>
    <row r="25" spans="1:8" ht="58.5" customHeight="1">
      <c r="A25" s="75"/>
      <c r="B25" s="75"/>
      <c r="C25" s="61"/>
      <c r="D25" s="61"/>
      <c r="E25" s="61"/>
      <c r="F25" s="61"/>
      <c r="G25" s="61"/>
      <c r="H25" s="61"/>
    </row>
    <row r="26" spans="1:8" ht="54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0.984251968503937" bottom="0.5905511811023623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6" customWidth="1"/>
    <col min="2" max="2" width="30.625" style="36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59"/>
      <c r="B1" s="259"/>
      <c r="C1" s="259"/>
      <c r="D1" s="59"/>
      <c r="E1" s="59"/>
      <c r="F1" s="59"/>
      <c r="G1" s="59"/>
      <c r="H1" s="59"/>
    </row>
    <row r="2" spans="1:8" s="17" customFormat="1" ht="23.25" customHeight="1">
      <c r="A2" s="260"/>
      <c r="B2" s="260"/>
      <c r="C2" s="59"/>
      <c r="D2" s="59"/>
      <c r="E2" s="59"/>
      <c r="F2" s="59"/>
      <c r="G2" s="59"/>
      <c r="H2" s="23"/>
    </row>
    <row r="3" spans="1:8" ht="18" customHeight="1">
      <c r="A3" s="260"/>
      <c r="B3" s="261"/>
      <c r="C3" s="59"/>
      <c r="D3" s="40"/>
      <c r="E3" s="261"/>
      <c r="F3" s="59"/>
      <c r="G3" s="59"/>
      <c r="H3" s="262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3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3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3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3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3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3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3" customFormat="1" ht="16.5" customHeight="1">
      <c r="A18" s="11"/>
      <c r="B18" s="38"/>
      <c r="C18" s="88"/>
      <c r="D18" s="88"/>
      <c r="E18" s="38"/>
      <c r="F18" s="88"/>
      <c r="G18" s="88"/>
      <c r="H18" s="39"/>
    </row>
    <row r="19" spans="1:8" s="83" customFormat="1" ht="16.5" customHeight="1">
      <c r="A19" s="11"/>
      <c r="B19" s="38"/>
      <c r="C19" s="88"/>
      <c r="D19" s="88"/>
      <c r="E19" s="38"/>
      <c r="F19" s="88"/>
      <c r="G19" s="88"/>
      <c r="H19" s="39"/>
    </row>
    <row r="20" spans="1:8" s="83" customFormat="1" ht="16.5" customHeight="1">
      <c r="A20" s="11"/>
      <c r="B20" s="38"/>
      <c r="C20" s="88"/>
      <c r="D20" s="88"/>
      <c r="E20" s="38"/>
      <c r="F20" s="88"/>
      <c r="G20" s="88"/>
      <c r="H20" s="39"/>
    </row>
    <row r="21" spans="3:7" ht="16.5" customHeight="1">
      <c r="C21" s="88"/>
      <c r="D21" s="88"/>
      <c r="E21" s="88"/>
      <c r="F21" s="88"/>
      <c r="G21" s="88"/>
    </row>
    <row r="22" spans="1:8" ht="16.5" customHeight="1">
      <c r="A22" s="61"/>
      <c r="B22" s="61"/>
      <c r="C22" s="263"/>
      <c r="D22" s="263"/>
      <c r="E22" s="263"/>
      <c r="F22" s="263"/>
      <c r="G22" s="263"/>
      <c r="H22" s="38"/>
    </row>
    <row r="23" spans="1:8" ht="16.5" customHeight="1">
      <c r="A23" s="11"/>
      <c r="B23" s="11"/>
      <c r="C23" s="88"/>
      <c r="D23" s="88"/>
      <c r="E23" s="88"/>
      <c r="F23" s="88"/>
      <c r="G23" s="88"/>
      <c r="H23" s="61"/>
    </row>
    <row r="24" spans="1:8" ht="16.5" customHeight="1">
      <c r="A24" s="75"/>
      <c r="B24" s="75"/>
      <c r="C24" s="88"/>
      <c r="D24" s="88"/>
      <c r="E24" s="88"/>
      <c r="F24" s="88"/>
      <c r="G24" s="88"/>
      <c r="H24" s="61"/>
    </row>
    <row r="25" spans="1:8" ht="41.25" customHeight="1">
      <c r="A25" s="75"/>
      <c r="B25" s="75"/>
      <c r="C25" s="61"/>
      <c r="D25" s="61"/>
      <c r="E25" s="61"/>
      <c r="F25" s="61"/>
      <c r="G25" s="61"/>
      <c r="H25" s="61"/>
    </row>
    <row r="26" spans="1:8" ht="41.25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0.984251968503937" bottom="0.787401574803149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6" customWidth="1"/>
    <col min="2" max="2" width="30.625" style="36" customWidth="1"/>
    <col min="3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59"/>
      <c r="B1" s="259"/>
      <c r="C1" s="259"/>
      <c r="D1" s="59"/>
      <c r="E1" s="59"/>
      <c r="F1" s="59"/>
      <c r="G1" s="59"/>
      <c r="H1" s="59"/>
    </row>
    <row r="2" spans="1:8" s="17" customFormat="1" ht="23.25" customHeight="1">
      <c r="A2" s="260"/>
      <c r="B2" s="260"/>
      <c r="C2" s="59"/>
      <c r="D2" s="59"/>
      <c r="E2" s="59"/>
      <c r="F2" s="59"/>
      <c r="G2" s="59"/>
      <c r="H2" s="23"/>
    </row>
    <row r="3" spans="1:8" ht="18" customHeight="1">
      <c r="A3" s="260"/>
      <c r="B3" s="261"/>
      <c r="C3" s="59"/>
      <c r="D3" s="40"/>
      <c r="E3" s="261"/>
      <c r="F3" s="59"/>
      <c r="G3" s="59"/>
      <c r="H3" s="262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3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3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3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3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3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3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3" customFormat="1" ht="16.5" customHeight="1">
      <c r="A18" s="11"/>
      <c r="B18" s="38"/>
      <c r="C18" s="88"/>
      <c r="D18" s="88"/>
      <c r="E18" s="38"/>
      <c r="F18" s="88"/>
      <c r="G18" s="88"/>
      <c r="H18" s="39"/>
    </row>
    <row r="19" spans="1:8" s="83" customFormat="1" ht="16.5" customHeight="1">
      <c r="A19" s="11"/>
      <c r="B19" s="38"/>
      <c r="C19" s="88"/>
      <c r="D19" s="88"/>
      <c r="E19" s="38"/>
      <c r="F19" s="88"/>
      <c r="G19" s="88"/>
      <c r="H19" s="39"/>
    </row>
    <row r="20" spans="1:8" s="83" customFormat="1" ht="16.5" customHeight="1">
      <c r="A20" s="11"/>
      <c r="B20" s="38"/>
      <c r="C20" s="88"/>
      <c r="D20" s="88"/>
      <c r="E20" s="38"/>
      <c r="F20" s="88"/>
      <c r="G20" s="88"/>
      <c r="H20" s="39"/>
    </row>
    <row r="21" spans="3:7" ht="16.5" customHeight="1">
      <c r="C21" s="88"/>
      <c r="D21" s="88"/>
      <c r="E21" s="88"/>
      <c r="F21" s="88"/>
      <c r="G21" s="88"/>
    </row>
    <row r="22" spans="1:8" ht="16.5" customHeight="1">
      <c r="A22" s="61"/>
      <c r="B22" s="61"/>
      <c r="C22" s="263"/>
      <c r="D22" s="263"/>
      <c r="E22" s="263"/>
      <c r="F22" s="263"/>
      <c r="G22" s="263"/>
      <c r="H22" s="38"/>
    </row>
    <row r="23" spans="1:8" ht="16.5" customHeight="1">
      <c r="A23" s="11"/>
      <c r="B23" s="11"/>
      <c r="C23" s="88"/>
      <c r="D23" s="88"/>
      <c r="E23" s="88"/>
      <c r="F23" s="88"/>
      <c r="G23" s="88"/>
      <c r="H23" s="61"/>
    </row>
    <row r="24" spans="1:8" ht="16.5" customHeight="1">
      <c r="A24" s="75"/>
      <c r="B24" s="75"/>
      <c r="C24" s="88"/>
      <c r="D24" s="88"/>
      <c r="E24" s="88"/>
      <c r="F24" s="88"/>
      <c r="G24" s="88"/>
      <c r="H24" s="61"/>
    </row>
    <row r="25" spans="1:8" ht="16.5" customHeight="1">
      <c r="A25" s="75"/>
      <c r="B25" s="75"/>
      <c r="C25" s="61"/>
      <c r="D25" s="61"/>
      <c r="E25" s="61"/>
      <c r="F25" s="61"/>
      <c r="G25" s="61"/>
      <c r="H25" s="61"/>
    </row>
    <row r="26" spans="1:8" ht="16.5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4.3307086614173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4"/>
  <sheetViews>
    <sheetView tabSelected="1"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30.625" style="22" hidden="1" customWidth="1"/>
    <col min="5" max="5" width="30.625" style="22" customWidth="1"/>
    <col min="6" max="7" width="30.625" style="22" hidden="1" customWidth="1"/>
    <col min="8" max="8" width="16.625" style="37" customWidth="1"/>
    <col min="9" max="9" width="2.25390625" style="37" customWidth="1"/>
    <col min="10" max="16384" width="14.875" style="22" customWidth="1"/>
  </cols>
  <sheetData>
    <row r="1" spans="1:9" s="17" customFormat="1" ht="29.25" customHeight="1">
      <c r="A1" s="15" t="s">
        <v>164</v>
      </c>
      <c r="B1" s="15"/>
      <c r="C1" s="16"/>
      <c r="D1" s="16"/>
      <c r="E1" s="16"/>
      <c r="F1" s="16"/>
      <c r="G1" s="16"/>
      <c r="H1" s="59"/>
      <c r="I1" s="52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60" t="s">
        <v>4</v>
      </c>
    </row>
    <row r="4" spans="1:8" ht="16.5" customHeight="1" hidden="1">
      <c r="A4" s="10" t="s">
        <v>5</v>
      </c>
      <c r="B4" s="10"/>
      <c r="C4" s="26">
        <v>1030</v>
      </c>
      <c r="D4" s="41">
        <v>310</v>
      </c>
      <c r="E4" s="41"/>
      <c r="F4" s="41" t="s">
        <v>31</v>
      </c>
      <c r="G4" s="41" t="s">
        <v>31</v>
      </c>
      <c r="H4" s="38">
        <v>67580</v>
      </c>
    </row>
    <row r="5" spans="1:8" ht="16.5" customHeight="1" hidden="1">
      <c r="A5" s="11" t="s">
        <v>6</v>
      </c>
      <c r="B5" s="11"/>
      <c r="C5" s="26" t="s">
        <v>31</v>
      </c>
      <c r="D5" s="41" t="s">
        <v>31</v>
      </c>
      <c r="E5" s="41"/>
      <c r="F5" s="41" t="s">
        <v>31</v>
      </c>
      <c r="G5" s="41" t="s">
        <v>31</v>
      </c>
      <c r="H5" s="38" t="s">
        <v>31</v>
      </c>
    </row>
    <row r="6" spans="1:8" ht="16.5" customHeight="1" hidden="1">
      <c r="A6" s="11" t="s">
        <v>7</v>
      </c>
      <c r="B6" s="11"/>
      <c r="C6" s="26">
        <v>95</v>
      </c>
      <c r="D6" s="41">
        <v>0</v>
      </c>
      <c r="E6" s="41"/>
      <c r="F6" s="41">
        <v>0</v>
      </c>
      <c r="G6" s="41">
        <v>0</v>
      </c>
      <c r="H6" s="38">
        <v>3450</v>
      </c>
    </row>
    <row r="7" spans="1:8" ht="15" customHeight="1" hidden="1">
      <c r="A7" s="11" t="s">
        <v>8</v>
      </c>
      <c r="B7" s="11"/>
      <c r="C7" s="26">
        <v>320</v>
      </c>
      <c r="D7" s="41">
        <v>0</v>
      </c>
      <c r="E7" s="41"/>
      <c r="F7" s="41">
        <v>215</v>
      </c>
      <c r="G7" s="41">
        <v>0</v>
      </c>
      <c r="H7" s="26">
        <v>1333</v>
      </c>
    </row>
    <row r="8" spans="1:8" ht="15" customHeight="1" hidden="1">
      <c r="A8" s="11" t="s">
        <v>32</v>
      </c>
      <c r="B8" s="11"/>
      <c r="C8" s="26">
        <v>715</v>
      </c>
      <c r="D8" s="41">
        <v>348</v>
      </c>
      <c r="E8" s="41"/>
      <c r="F8" s="41">
        <v>0</v>
      </c>
      <c r="G8" s="41">
        <v>24</v>
      </c>
      <c r="H8" s="26">
        <v>36736</v>
      </c>
    </row>
    <row r="9" spans="1:8" ht="15" customHeight="1" hidden="1">
      <c r="A9" s="11" t="s">
        <v>35</v>
      </c>
      <c r="B9" s="11"/>
      <c r="C9" s="26">
        <v>50</v>
      </c>
      <c r="D9" s="26">
        <v>0</v>
      </c>
      <c r="E9" s="26"/>
      <c r="F9" s="26">
        <v>230</v>
      </c>
      <c r="G9" s="26">
        <v>0</v>
      </c>
      <c r="H9" s="26">
        <v>31000</v>
      </c>
    </row>
    <row r="10" spans="1:8" ht="15" customHeight="1" hidden="1">
      <c r="A10" s="11" t="s">
        <v>36</v>
      </c>
      <c r="B10" s="41">
        <f>SUM(C10,D10)</f>
        <v>820</v>
      </c>
      <c r="C10" s="26">
        <v>750</v>
      </c>
      <c r="D10" s="38">
        <v>70</v>
      </c>
      <c r="E10" s="41">
        <f aca="true" t="shared" si="0" ref="E10:E17">SUM(F10,G10)</f>
        <v>0</v>
      </c>
      <c r="F10" s="38">
        <v>0</v>
      </c>
      <c r="G10" s="38">
        <v>0</v>
      </c>
      <c r="H10" s="38">
        <v>3415</v>
      </c>
    </row>
    <row r="11" spans="1:8" ht="15" customHeight="1" hidden="1">
      <c r="A11" s="11" t="s">
        <v>54</v>
      </c>
      <c r="B11" s="41">
        <f aca="true" t="shared" si="1" ref="B11:B17">SUM(C11,D11)</f>
        <v>0</v>
      </c>
      <c r="C11" s="26">
        <v>0</v>
      </c>
      <c r="D11" s="38">
        <v>0</v>
      </c>
      <c r="E11" s="41">
        <f t="shared" si="0"/>
        <v>0</v>
      </c>
      <c r="F11" s="38">
        <v>0</v>
      </c>
      <c r="G11" s="38">
        <v>0</v>
      </c>
      <c r="H11" s="38">
        <v>0</v>
      </c>
    </row>
    <row r="12" spans="1:8" ht="15" customHeight="1" hidden="1">
      <c r="A12" s="134" t="s">
        <v>108</v>
      </c>
      <c r="B12" s="41">
        <f t="shared" si="1"/>
        <v>90</v>
      </c>
      <c r="C12" s="26">
        <v>90</v>
      </c>
      <c r="D12" s="38">
        <v>0</v>
      </c>
      <c r="E12" s="41">
        <f t="shared" si="0"/>
        <v>55</v>
      </c>
      <c r="F12" s="38">
        <v>55</v>
      </c>
      <c r="G12" s="38">
        <v>0</v>
      </c>
      <c r="H12" s="38">
        <v>23543</v>
      </c>
    </row>
    <row r="13" spans="1:8" ht="15" customHeight="1" hidden="1">
      <c r="A13" s="134" t="s">
        <v>109</v>
      </c>
      <c r="B13" s="41">
        <f t="shared" si="1"/>
        <v>4398</v>
      </c>
      <c r="C13" s="26">
        <v>1098</v>
      </c>
      <c r="D13" s="38">
        <v>3300</v>
      </c>
      <c r="E13" s="41">
        <f t="shared" si="0"/>
        <v>130</v>
      </c>
      <c r="F13" s="38">
        <v>30</v>
      </c>
      <c r="G13" s="38">
        <v>100</v>
      </c>
      <c r="H13" s="38">
        <v>243709</v>
      </c>
    </row>
    <row r="14" spans="1:8" ht="15" customHeight="1" hidden="1">
      <c r="A14" s="134" t="s">
        <v>110</v>
      </c>
      <c r="B14" s="41">
        <f t="shared" si="1"/>
        <v>0</v>
      </c>
      <c r="C14" s="313">
        <v>0</v>
      </c>
      <c r="D14" s="314"/>
      <c r="E14" s="41">
        <f t="shared" si="0"/>
        <v>0</v>
      </c>
      <c r="F14" s="313">
        <v>0</v>
      </c>
      <c r="G14" s="303"/>
      <c r="H14" s="38">
        <v>800</v>
      </c>
    </row>
    <row r="15" spans="1:9" s="83" customFormat="1" ht="13.5" customHeight="1" hidden="1">
      <c r="A15" s="64" t="s">
        <v>111</v>
      </c>
      <c r="B15" s="41">
        <f t="shared" si="1"/>
        <v>0</v>
      </c>
      <c r="C15" s="315">
        <v>0</v>
      </c>
      <c r="D15" s="316"/>
      <c r="E15" s="41">
        <f t="shared" si="0"/>
        <v>0</v>
      </c>
      <c r="F15" s="315">
        <v>0</v>
      </c>
      <c r="G15" s="301"/>
      <c r="H15" s="38">
        <v>0</v>
      </c>
      <c r="I15" s="65"/>
    </row>
    <row r="16" spans="1:9" s="83" customFormat="1" ht="13.5" customHeight="1" hidden="1">
      <c r="A16" s="64" t="s">
        <v>112</v>
      </c>
      <c r="B16" s="41">
        <f t="shared" si="1"/>
        <v>233</v>
      </c>
      <c r="C16" s="311">
        <v>233</v>
      </c>
      <c r="D16" s="312"/>
      <c r="E16" s="41">
        <f t="shared" si="0"/>
        <v>900</v>
      </c>
      <c r="F16" s="311">
        <v>900</v>
      </c>
      <c r="G16" s="299"/>
      <c r="H16" s="38">
        <v>28161</v>
      </c>
      <c r="I16" s="65"/>
    </row>
    <row r="17" spans="1:9" s="83" customFormat="1" ht="13.5" customHeight="1" hidden="1">
      <c r="A17" s="64" t="s">
        <v>113</v>
      </c>
      <c r="B17" s="41">
        <f t="shared" si="1"/>
        <v>60</v>
      </c>
      <c r="C17" s="227">
        <v>60</v>
      </c>
      <c r="D17" s="226"/>
      <c r="E17" s="41">
        <f t="shared" si="0"/>
        <v>1160</v>
      </c>
      <c r="F17" s="227">
        <v>1160</v>
      </c>
      <c r="G17" s="226"/>
      <c r="H17" s="38">
        <v>35801</v>
      </c>
      <c r="I17" s="65"/>
    </row>
    <row r="18" spans="1:9" s="83" customFormat="1" ht="13.5" customHeight="1">
      <c r="A18" s="64" t="s">
        <v>129</v>
      </c>
      <c r="B18" s="41">
        <f>SUM(C18,D18)</f>
        <v>0</v>
      </c>
      <c r="C18" s="315">
        <v>0</v>
      </c>
      <c r="D18" s="316"/>
      <c r="E18" s="41">
        <f>SUM(F18,G18)</f>
        <v>0</v>
      </c>
      <c r="F18" s="315">
        <v>0</v>
      </c>
      <c r="G18" s="301"/>
      <c r="H18" s="38">
        <v>0</v>
      </c>
      <c r="I18" s="65"/>
    </row>
    <row r="19" spans="1:9" s="83" customFormat="1" ht="13.5" customHeight="1">
      <c r="A19" s="64" t="s">
        <v>146</v>
      </c>
      <c r="B19" s="41">
        <f>SUM(C19,D19)</f>
        <v>670</v>
      </c>
      <c r="C19" s="317">
        <v>670</v>
      </c>
      <c r="D19" s="318"/>
      <c r="E19" s="41">
        <f>SUM(F19,G19)</f>
        <v>300</v>
      </c>
      <c r="F19" s="130">
        <v>300</v>
      </c>
      <c r="G19" s="130"/>
      <c r="H19" s="38">
        <v>93604</v>
      </c>
      <c r="I19" s="65"/>
    </row>
    <row r="20" spans="1:9" s="83" customFormat="1" ht="13.5" customHeight="1">
      <c r="A20" s="64" t="s">
        <v>161</v>
      </c>
      <c r="B20" s="41">
        <v>2670</v>
      </c>
      <c r="C20" s="317"/>
      <c r="D20" s="318"/>
      <c r="E20" s="41">
        <v>568</v>
      </c>
      <c r="F20" s="130"/>
      <c r="G20" s="130"/>
      <c r="H20" s="38">
        <v>211964</v>
      </c>
      <c r="I20" s="65"/>
    </row>
    <row r="21" spans="1:9" s="83" customFormat="1" ht="13.5" customHeight="1">
      <c r="A21" s="64" t="s">
        <v>165</v>
      </c>
      <c r="B21" s="41">
        <v>2115</v>
      </c>
      <c r="C21" s="26"/>
      <c r="D21" s="144"/>
      <c r="E21" s="41">
        <v>551</v>
      </c>
      <c r="F21" s="26"/>
      <c r="G21" s="144"/>
      <c r="H21" s="26">
        <v>56730</v>
      </c>
      <c r="I21" s="65"/>
    </row>
    <row r="22" spans="1:9" s="83" customFormat="1" ht="13.5" customHeight="1">
      <c r="A22" s="64" t="s">
        <v>174</v>
      </c>
      <c r="B22" s="41">
        <f>B24+B28+B33</f>
        <v>2200</v>
      </c>
      <c r="C22" s="41">
        <f aca="true" t="shared" si="2" ref="C22:H22">C24+C28+C33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26">
        <f t="shared" si="2"/>
        <v>78706</v>
      </c>
      <c r="I22" s="65"/>
    </row>
    <row r="23" spans="1:9" s="83" customFormat="1" ht="4.5" customHeight="1">
      <c r="A23" s="64"/>
      <c r="B23" s="41"/>
      <c r="C23" s="130"/>
      <c r="D23" s="130"/>
      <c r="E23" s="41"/>
      <c r="F23" s="130"/>
      <c r="G23" s="130"/>
      <c r="H23" s="38"/>
      <c r="I23" s="65"/>
    </row>
    <row r="24" spans="1:9" s="83" customFormat="1" ht="13.5" customHeight="1">
      <c r="A24" s="30" t="s">
        <v>57</v>
      </c>
      <c r="B24" s="41">
        <f aca="true" t="shared" si="3" ref="B24:H24">B26</f>
        <v>550</v>
      </c>
      <c r="C24" s="26"/>
      <c r="D24" s="144"/>
      <c r="E24" s="41">
        <f t="shared" si="3"/>
        <v>0</v>
      </c>
      <c r="F24" s="26"/>
      <c r="G24" s="144"/>
      <c r="H24" s="26">
        <f t="shared" si="3"/>
        <v>28500</v>
      </c>
      <c r="I24" s="65"/>
    </row>
    <row r="25" spans="1:9" s="83" customFormat="1" ht="4.5" customHeight="1">
      <c r="A25" s="69"/>
      <c r="B25" s="124"/>
      <c r="C25" s="65"/>
      <c r="D25" s="65"/>
      <c r="E25" s="69"/>
      <c r="F25" s="65"/>
      <c r="G25" s="65"/>
      <c r="H25" s="65"/>
      <c r="I25" s="65"/>
    </row>
    <row r="26" spans="1:9" s="83" customFormat="1" ht="13.5" customHeight="1">
      <c r="A26" s="64" t="s">
        <v>147</v>
      </c>
      <c r="B26" s="41">
        <v>550</v>
      </c>
      <c r="C26" s="130"/>
      <c r="D26" s="130"/>
      <c r="E26" s="41">
        <v>0</v>
      </c>
      <c r="F26" s="130"/>
      <c r="G26" s="130"/>
      <c r="H26" s="38">
        <v>28500</v>
      </c>
      <c r="I26" s="65"/>
    </row>
    <row r="27" spans="1:9" s="83" customFormat="1" ht="4.5" customHeight="1">
      <c r="A27" s="64"/>
      <c r="B27" s="124"/>
      <c r="C27" s="65"/>
      <c r="D27" s="65"/>
      <c r="E27" s="69"/>
      <c r="F27" s="65"/>
      <c r="G27" s="65"/>
      <c r="H27" s="65"/>
      <c r="I27" s="65"/>
    </row>
    <row r="28" spans="1:9" s="83" customFormat="1" ht="13.5" customHeight="1">
      <c r="A28" s="64" t="s">
        <v>58</v>
      </c>
      <c r="B28" s="41">
        <f>SUM(B30:B31)</f>
        <v>1650</v>
      </c>
      <c r="C28" s="41">
        <f aca="true" t="shared" si="4" ref="C28:H28">SUM(C30:C31)</f>
        <v>0</v>
      </c>
      <c r="D28" s="41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26">
        <f t="shared" si="4"/>
        <v>50206</v>
      </c>
      <c r="I28" s="65"/>
    </row>
    <row r="29" spans="1:9" s="83" customFormat="1" ht="4.5" customHeight="1">
      <c r="A29" s="64"/>
      <c r="B29" s="41"/>
      <c r="C29" s="38"/>
      <c r="D29" s="38"/>
      <c r="E29" s="41"/>
      <c r="F29" s="38"/>
      <c r="G29" s="38"/>
      <c r="H29" s="38"/>
      <c r="I29" s="65"/>
    </row>
    <row r="30" spans="1:9" s="83" customFormat="1" ht="13.5" customHeight="1">
      <c r="A30" s="64" t="s">
        <v>169</v>
      </c>
      <c r="B30" s="41">
        <v>400</v>
      </c>
      <c r="C30" s="130"/>
      <c r="D30" s="130"/>
      <c r="E30" s="41">
        <v>0</v>
      </c>
      <c r="F30" s="130"/>
      <c r="G30" s="130"/>
      <c r="H30" s="38">
        <v>8576</v>
      </c>
      <c r="I30" s="65"/>
    </row>
    <row r="31" spans="1:9" s="83" customFormat="1" ht="13.5" customHeight="1">
      <c r="A31" s="68" t="s">
        <v>175</v>
      </c>
      <c r="B31" s="120">
        <v>1250</v>
      </c>
      <c r="C31" s="185"/>
      <c r="D31" s="185"/>
      <c r="E31" s="120">
        <v>0</v>
      </c>
      <c r="F31" s="185"/>
      <c r="G31" s="185"/>
      <c r="H31" s="46">
        <v>41630</v>
      </c>
      <c r="I31" s="65"/>
    </row>
    <row r="32" spans="1:9" s="83" customFormat="1" ht="3.75" customHeight="1" hidden="1">
      <c r="A32" s="64"/>
      <c r="B32" s="41"/>
      <c r="C32" s="130"/>
      <c r="D32" s="130"/>
      <c r="E32" s="41"/>
      <c r="F32" s="130"/>
      <c r="G32" s="130"/>
      <c r="H32" s="38"/>
      <c r="I32" s="65"/>
    </row>
    <row r="33" spans="1:9" s="83" customFormat="1" ht="13.5" customHeight="1" hidden="1">
      <c r="A33" s="284" t="s">
        <v>170</v>
      </c>
      <c r="B33" s="41">
        <f>B35</f>
        <v>0</v>
      </c>
      <c r="C33" s="130"/>
      <c r="D33" s="130"/>
      <c r="E33" s="41">
        <f>E35</f>
        <v>0</v>
      </c>
      <c r="F33" s="130"/>
      <c r="G33" s="130"/>
      <c r="H33" s="26">
        <f>H35</f>
        <v>0</v>
      </c>
      <c r="I33" s="65"/>
    </row>
    <row r="34" spans="1:9" s="83" customFormat="1" ht="3.75" customHeight="1" hidden="1">
      <c r="A34" s="64"/>
      <c r="B34" s="41"/>
      <c r="C34" s="130"/>
      <c r="D34" s="130"/>
      <c r="E34" s="41"/>
      <c r="F34" s="130"/>
      <c r="G34" s="130"/>
      <c r="H34" s="38"/>
      <c r="I34" s="65"/>
    </row>
    <row r="35" spans="1:9" s="83" customFormat="1" ht="13.5" customHeight="1" hidden="1">
      <c r="A35" s="68" t="s">
        <v>176</v>
      </c>
      <c r="B35" s="120">
        <v>0</v>
      </c>
      <c r="C35" s="185"/>
      <c r="D35" s="185"/>
      <c r="E35" s="120">
        <v>0</v>
      </c>
      <c r="F35" s="185"/>
      <c r="G35" s="185"/>
      <c r="H35" s="46">
        <v>0</v>
      </c>
      <c r="I35" s="218"/>
    </row>
    <row r="36" spans="1:9" s="83" customFormat="1" ht="14.25" customHeight="1" hidden="1">
      <c r="A36" s="83" t="s">
        <v>151</v>
      </c>
      <c r="B36" s="171"/>
      <c r="C36" s="178"/>
      <c r="D36" s="228"/>
      <c r="E36" s="228"/>
      <c r="F36" s="228"/>
      <c r="G36" s="228"/>
      <c r="H36" s="229"/>
      <c r="I36" s="65"/>
    </row>
    <row r="37" spans="1:7" ht="16.5">
      <c r="A37" s="37"/>
      <c r="C37" s="37"/>
      <c r="D37" s="37"/>
      <c r="F37" s="37"/>
      <c r="G37" s="37"/>
    </row>
    <row r="38" spans="1:7" ht="16.5">
      <c r="A38" s="37"/>
      <c r="B38" s="37"/>
      <c r="C38" s="37"/>
      <c r="D38" s="37"/>
      <c r="E38" s="37"/>
      <c r="F38" s="37"/>
      <c r="G38" s="37"/>
    </row>
    <row r="39" spans="1:7" ht="16.5">
      <c r="A39" s="37"/>
      <c r="B39" s="36"/>
      <c r="C39" s="36"/>
      <c r="D39" s="36"/>
      <c r="E39" s="36"/>
      <c r="F39" s="36"/>
      <c r="G39" s="36"/>
    </row>
    <row r="40" spans="1:7" ht="16.5">
      <c r="A40" s="37"/>
      <c r="B40" s="36"/>
      <c r="C40" s="36"/>
      <c r="D40" s="36"/>
      <c r="E40" s="36"/>
      <c r="F40" s="36"/>
      <c r="G40" s="36"/>
    </row>
    <row r="41" spans="1:7" ht="16.5">
      <c r="A41" s="37"/>
      <c r="B41" s="37"/>
      <c r="C41" s="36"/>
      <c r="D41" s="36"/>
      <c r="E41" s="36"/>
      <c r="F41" s="36"/>
      <c r="G41" s="36"/>
    </row>
    <row r="42" spans="1:7" ht="16.5">
      <c r="A42" s="37"/>
      <c r="B42" s="57"/>
      <c r="C42" s="36"/>
      <c r="D42" s="36"/>
      <c r="E42" s="36"/>
      <c r="F42" s="36"/>
      <c r="G42" s="36"/>
    </row>
    <row r="43" spans="1:7" ht="16.5">
      <c r="A43" s="37"/>
      <c r="B43" s="36"/>
      <c r="C43" s="37"/>
      <c r="D43" s="37"/>
      <c r="E43" s="37"/>
      <c r="F43" s="37"/>
      <c r="G43" s="37"/>
    </row>
    <row r="44" spans="1:7" ht="16.5">
      <c r="A44" s="37"/>
      <c r="B44" s="37"/>
      <c r="C44" s="37"/>
      <c r="D44" s="37"/>
      <c r="E44" s="37"/>
      <c r="F44" s="37"/>
      <c r="G44" s="37"/>
    </row>
    <row r="45" spans="1:7" ht="16.5">
      <c r="A45" s="37"/>
      <c r="B45" s="37"/>
      <c r="C45" s="37"/>
      <c r="D45" s="37"/>
      <c r="E45" s="37"/>
      <c r="F45" s="37"/>
      <c r="G45" s="37"/>
    </row>
    <row r="46" spans="1:7" ht="16.5">
      <c r="A46" s="37"/>
      <c r="B46" s="37"/>
      <c r="C46" s="37"/>
      <c r="D46" s="37"/>
      <c r="E46" s="37"/>
      <c r="F46" s="37"/>
      <c r="G46" s="37"/>
    </row>
    <row r="47" spans="2:7" ht="16.5">
      <c r="B47" s="37"/>
      <c r="C47" s="37"/>
      <c r="D47" s="37"/>
      <c r="E47" s="37"/>
      <c r="F47" s="37"/>
      <c r="G47" s="37"/>
    </row>
    <row r="48" spans="2:7" ht="16.5">
      <c r="B48" s="37"/>
      <c r="C48" s="37"/>
      <c r="D48" s="37"/>
      <c r="E48" s="37"/>
      <c r="F48" s="37"/>
      <c r="G48" s="37"/>
    </row>
    <row r="49" spans="2:7" ht="16.5">
      <c r="B49" s="37"/>
      <c r="C49" s="37"/>
      <c r="D49" s="37"/>
      <c r="E49" s="37"/>
      <c r="F49" s="37"/>
      <c r="G49" s="37"/>
    </row>
    <row r="50" spans="2:7" ht="16.5">
      <c r="B50" s="37"/>
      <c r="C50" s="37"/>
      <c r="D50" s="37"/>
      <c r="E50" s="37"/>
      <c r="F50" s="37"/>
      <c r="G50" s="37"/>
    </row>
    <row r="51" spans="2:7" ht="16.5">
      <c r="B51" s="37"/>
      <c r="C51" s="37"/>
      <c r="D51" s="37"/>
      <c r="E51" s="37"/>
      <c r="F51" s="37"/>
      <c r="G51" s="37"/>
    </row>
    <row r="52" spans="2:7" ht="16.5">
      <c r="B52" s="37"/>
      <c r="C52" s="37"/>
      <c r="D52" s="37"/>
      <c r="E52" s="37"/>
      <c r="F52" s="37"/>
      <c r="G52" s="37"/>
    </row>
    <row r="53" spans="2:7" ht="16.5">
      <c r="B53" s="37"/>
      <c r="C53" s="37"/>
      <c r="D53" s="37"/>
      <c r="E53" s="37"/>
      <c r="F53" s="37"/>
      <c r="G53" s="37"/>
    </row>
    <row r="54" spans="2:7" ht="16.5">
      <c r="B54" s="37"/>
      <c r="C54" s="37"/>
      <c r="D54" s="37"/>
      <c r="E54" s="37"/>
      <c r="F54" s="37"/>
      <c r="G54" s="37"/>
    </row>
  </sheetData>
  <mergeCells count="10">
    <mergeCell ref="C20:D20"/>
    <mergeCell ref="C19:D19"/>
    <mergeCell ref="C18:D18"/>
    <mergeCell ref="F18:G18"/>
    <mergeCell ref="C16:D16"/>
    <mergeCell ref="F16:G16"/>
    <mergeCell ref="F14:G14"/>
    <mergeCell ref="C14:D14"/>
    <mergeCell ref="C15:D15"/>
    <mergeCell ref="F15:G15"/>
  </mergeCells>
  <printOptions horizontalCentered="1"/>
  <pageMargins left="0.5905511811023623" right="0.7874015748031497" top="0.7874015748031497" bottom="0.5118110236220472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57.75" customHeight="1">
      <c r="A1" s="15" t="s">
        <v>134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280"/>
    </row>
    <row r="3" spans="1:9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6.5" customHeight="1" hidden="1">
      <c r="A4" s="10" t="s">
        <v>5</v>
      </c>
      <c r="B4" s="10"/>
      <c r="C4" s="26">
        <v>20</v>
      </c>
      <c r="D4" s="41" t="s">
        <v>31</v>
      </c>
      <c r="E4" s="41"/>
      <c r="F4" s="41">
        <v>20</v>
      </c>
      <c r="G4" s="41">
        <v>20</v>
      </c>
      <c r="H4" s="38">
        <v>21160</v>
      </c>
    </row>
    <row r="5" spans="1:8" ht="16.5" hidden="1">
      <c r="A5" s="11" t="s">
        <v>6</v>
      </c>
      <c r="B5" s="11"/>
      <c r="C5" s="26">
        <v>1382</v>
      </c>
      <c r="D5" s="41">
        <v>520</v>
      </c>
      <c r="E5" s="41"/>
      <c r="F5" s="41">
        <v>432</v>
      </c>
      <c r="G5" s="41">
        <v>1155</v>
      </c>
      <c r="H5" s="38">
        <v>57880</v>
      </c>
    </row>
    <row r="6" spans="1:8" ht="16.5" hidden="1">
      <c r="A6" s="11" t="s">
        <v>7</v>
      </c>
      <c r="B6" s="11"/>
      <c r="C6" s="26">
        <v>244</v>
      </c>
      <c r="D6" s="41">
        <v>25</v>
      </c>
      <c r="E6" s="41"/>
      <c r="F6" s="41">
        <v>1263</v>
      </c>
      <c r="G6" s="41">
        <v>4604</v>
      </c>
      <c r="H6" s="38">
        <v>18000</v>
      </c>
    </row>
    <row r="7" spans="1:8" ht="15" customHeight="1" hidden="1">
      <c r="A7" s="11" t="s">
        <v>8</v>
      </c>
      <c r="B7" s="11"/>
      <c r="C7" s="26">
        <v>350</v>
      </c>
      <c r="D7" s="26">
        <v>170</v>
      </c>
      <c r="E7" s="26"/>
      <c r="F7" s="26">
        <v>0</v>
      </c>
      <c r="G7" s="41">
        <v>290</v>
      </c>
      <c r="H7" s="38">
        <v>10640</v>
      </c>
    </row>
    <row r="8" spans="1:8" ht="15" customHeight="1" hidden="1">
      <c r="A8" s="11" t="s">
        <v>32</v>
      </c>
      <c r="B8" s="11"/>
      <c r="C8" s="26">
        <v>0</v>
      </c>
      <c r="D8" s="26">
        <v>0</v>
      </c>
      <c r="E8" s="26"/>
      <c r="F8" s="26">
        <v>0</v>
      </c>
      <c r="G8" s="41">
        <v>1179</v>
      </c>
      <c r="H8" s="38">
        <v>14667</v>
      </c>
    </row>
    <row r="9" spans="1:8" ht="13.5" customHeight="1" hidden="1">
      <c r="A9" s="11" t="s">
        <v>35</v>
      </c>
      <c r="B9" s="11"/>
      <c r="C9" s="24">
        <v>857</v>
      </c>
      <c r="D9" s="24">
        <v>279</v>
      </c>
      <c r="E9" s="24"/>
      <c r="F9" s="24">
        <v>540</v>
      </c>
      <c r="G9" s="24">
        <v>1412</v>
      </c>
      <c r="H9" s="24">
        <v>80729</v>
      </c>
    </row>
    <row r="10" spans="1:8" ht="14.25" customHeight="1" hidden="1">
      <c r="A10" s="11" t="s">
        <v>36</v>
      </c>
      <c r="B10" s="41">
        <f aca="true" t="shared" si="0" ref="B10:B17">SUM(C10,D10)</f>
        <v>0</v>
      </c>
      <c r="C10" s="24">
        <v>0</v>
      </c>
      <c r="D10" s="39">
        <v>0</v>
      </c>
      <c r="E10" s="41">
        <f aca="true" t="shared" si="1" ref="E10:E19">SUM(F10,G10)</f>
        <v>1160</v>
      </c>
      <c r="F10" s="39">
        <v>0</v>
      </c>
      <c r="G10" s="39">
        <v>1160</v>
      </c>
      <c r="H10" s="39">
        <v>110260</v>
      </c>
    </row>
    <row r="11" spans="1:8" ht="14.25" customHeight="1" hidden="1">
      <c r="A11" s="11" t="s">
        <v>54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ht="14.25" customHeight="1" hidden="1">
      <c r="A12" s="64" t="s">
        <v>108</v>
      </c>
      <c r="B12" s="41">
        <f t="shared" si="0"/>
        <v>1725</v>
      </c>
      <c r="C12" s="24">
        <v>0</v>
      </c>
      <c r="D12" s="39">
        <v>1725</v>
      </c>
      <c r="E12" s="41">
        <f t="shared" si="1"/>
        <v>320</v>
      </c>
      <c r="F12" s="39">
        <v>50</v>
      </c>
      <c r="G12" s="39">
        <v>270</v>
      </c>
      <c r="H12" s="39">
        <v>45990</v>
      </c>
    </row>
    <row r="13" spans="1:8" ht="14.25" customHeight="1" hidden="1">
      <c r="A13" s="64" t="s">
        <v>109</v>
      </c>
      <c r="B13" s="41">
        <f t="shared" si="0"/>
        <v>38970</v>
      </c>
      <c r="C13" s="24">
        <v>9000</v>
      </c>
      <c r="D13" s="39">
        <v>29970</v>
      </c>
      <c r="E13" s="41">
        <f t="shared" si="1"/>
        <v>26670</v>
      </c>
      <c r="F13" s="39">
        <v>0</v>
      </c>
      <c r="G13" s="39">
        <v>26670</v>
      </c>
      <c r="H13" s="39">
        <v>746128</v>
      </c>
    </row>
    <row r="14" spans="1:8" ht="14.25" customHeight="1" hidden="1">
      <c r="A14" s="64" t="s">
        <v>110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26">
        <v>0</v>
      </c>
    </row>
    <row r="15" spans="1:8" ht="13.5" customHeight="1" hidden="1">
      <c r="A15" s="64" t="s">
        <v>111</v>
      </c>
      <c r="B15" s="41">
        <f t="shared" si="0"/>
        <v>0</v>
      </c>
      <c r="C15" s="24"/>
      <c r="D15" s="39"/>
      <c r="E15" s="41">
        <f t="shared" si="1"/>
        <v>0</v>
      </c>
      <c r="F15" s="39"/>
      <c r="G15" s="39"/>
      <c r="H15" s="26">
        <v>0</v>
      </c>
    </row>
    <row r="16" spans="1:8" ht="13.5" customHeight="1" hidden="1">
      <c r="A16" s="64" t="s">
        <v>112</v>
      </c>
      <c r="B16" s="41">
        <f t="shared" si="0"/>
        <v>0</v>
      </c>
      <c r="C16" s="24">
        <v>0</v>
      </c>
      <c r="D16" s="145"/>
      <c r="E16" s="41">
        <f t="shared" si="1"/>
        <v>11774</v>
      </c>
      <c r="F16" s="24">
        <v>11774</v>
      </c>
      <c r="G16" s="39"/>
      <c r="H16" s="26">
        <v>204131</v>
      </c>
    </row>
    <row r="17" spans="1:8" ht="13.5" customHeight="1" hidden="1">
      <c r="A17" s="64" t="s">
        <v>113</v>
      </c>
      <c r="B17" s="41">
        <f t="shared" si="0"/>
        <v>21</v>
      </c>
      <c r="C17" s="24">
        <v>21</v>
      </c>
      <c r="D17" s="145"/>
      <c r="E17" s="41">
        <f t="shared" si="1"/>
        <v>571</v>
      </c>
      <c r="F17" s="24">
        <v>571</v>
      </c>
      <c r="G17" s="39"/>
      <c r="H17" s="38">
        <v>9948</v>
      </c>
    </row>
    <row r="18" spans="1:8" ht="13.5" customHeight="1">
      <c r="A18" s="64" t="s">
        <v>129</v>
      </c>
      <c r="B18" s="41">
        <v>30</v>
      </c>
      <c r="C18" s="129">
        <v>30</v>
      </c>
      <c r="D18" s="137"/>
      <c r="E18" s="41">
        <f t="shared" si="1"/>
        <v>400</v>
      </c>
      <c r="F18" s="129">
        <v>400</v>
      </c>
      <c r="G18" s="133"/>
      <c r="H18" s="39">
        <v>670</v>
      </c>
    </row>
    <row r="19" spans="1:8" ht="13.5" customHeight="1">
      <c r="A19" s="64" t="s">
        <v>146</v>
      </c>
      <c r="B19" s="41">
        <v>0</v>
      </c>
      <c r="C19" s="129">
        <v>0</v>
      </c>
      <c r="D19" s="137"/>
      <c r="E19" s="41">
        <f t="shared" si="1"/>
        <v>799</v>
      </c>
      <c r="F19" s="129">
        <v>799</v>
      </c>
      <c r="G19" s="133"/>
      <c r="H19" s="39">
        <v>11819</v>
      </c>
    </row>
    <row r="20" spans="1:8" ht="13.5" customHeight="1">
      <c r="A20" s="64" t="s">
        <v>161</v>
      </c>
      <c r="B20" s="41">
        <v>0</v>
      </c>
      <c r="C20" s="129"/>
      <c r="D20" s="137"/>
      <c r="E20" s="41">
        <v>90</v>
      </c>
      <c r="F20" s="129"/>
      <c r="G20" s="133"/>
      <c r="H20" s="39">
        <v>6312</v>
      </c>
    </row>
    <row r="21" spans="1:8" ht="13.5" customHeight="1">
      <c r="A21" s="64" t="s">
        <v>165</v>
      </c>
      <c r="B21" s="41">
        <v>0</v>
      </c>
      <c r="C21" s="26"/>
      <c r="D21" s="144"/>
      <c r="E21" s="41">
        <v>0</v>
      </c>
      <c r="F21" s="26"/>
      <c r="G21" s="144"/>
      <c r="H21" s="26">
        <v>0</v>
      </c>
    </row>
    <row r="22" spans="1:8" ht="13.5" customHeight="1">
      <c r="A22" s="64" t="s">
        <v>174</v>
      </c>
      <c r="B22" s="41">
        <f>B28</f>
        <v>60</v>
      </c>
      <c r="C22" s="41">
        <f aca="true" t="shared" si="2" ref="C22:H22">C28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26">
        <f t="shared" si="2"/>
        <v>2000</v>
      </c>
    </row>
    <row r="23" spans="1:8" ht="7.5" customHeight="1">
      <c r="A23" s="171"/>
      <c r="B23" s="126"/>
      <c r="C23" s="129"/>
      <c r="D23" s="137"/>
      <c r="E23" s="91"/>
      <c r="F23" s="129"/>
      <c r="G23" s="133"/>
      <c r="H23" s="39"/>
    </row>
    <row r="24" spans="1:8" ht="13.5" customHeight="1" hidden="1">
      <c r="A24" s="30" t="s">
        <v>57</v>
      </c>
      <c r="B24" s="41">
        <f>SUM(C24,D24)</f>
        <v>0</v>
      </c>
      <c r="C24" s="129"/>
      <c r="D24" s="137"/>
      <c r="E24" s="41">
        <f>SUM(F24,G24)</f>
        <v>0</v>
      </c>
      <c r="F24" s="129"/>
      <c r="G24" s="133"/>
      <c r="H24" s="24">
        <f>SUM(H26)</f>
        <v>0</v>
      </c>
    </row>
    <row r="25" spans="1:8" ht="6.75" customHeight="1" hidden="1">
      <c r="A25" s="30"/>
      <c r="B25" s="122"/>
      <c r="C25" s="129"/>
      <c r="D25" s="137"/>
      <c r="E25" s="91"/>
      <c r="F25" s="129"/>
      <c r="G25" s="137"/>
      <c r="H25" s="24"/>
    </row>
    <row r="26" spans="1:8" ht="13.5" customHeight="1" hidden="1">
      <c r="A26" s="82" t="s">
        <v>78</v>
      </c>
      <c r="B26" s="41">
        <f>SUM(C26,D26)</f>
        <v>0</v>
      </c>
      <c r="C26" s="129"/>
      <c r="D26" s="137"/>
      <c r="E26" s="41">
        <f>SUM(F26,G26)</f>
        <v>0</v>
      </c>
      <c r="F26" s="129"/>
      <c r="G26" s="137"/>
      <c r="H26" s="24">
        <v>0</v>
      </c>
    </row>
    <row r="27" spans="1:8" ht="6.75" customHeight="1" hidden="1">
      <c r="A27" s="27"/>
      <c r="B27" s="107"/>
      <c r="C27" s="129"/>
      <c r="D27" s="137"/>
      <c r="E27" s="91"/>
      <c r="F27" s="129"/>
      <c r="G27" s="137"/>
      <c r="H27" s="24"/>
    </row>
    <row r="28" spans="1:9" ht="13.5" customHeight="1">
      <c r="A28" s="30" t="s">
        <v>58</v>
      </c>
      <c r="B28" s="41">
        <f>B30</f>
        <v>60</v>
      </c>
      <c r="C28" s="41">
        <f aca="true" t="shared" si="3" ref="C28:H28">C30</f>
        <v>0</v>
      </c>
      <c r="D28" s="41">
        <f t="shared" si="3"/>
        <v>0</v>
      </c>
      <c r="E28" s="41">
        <f t="shared" si="3"/>
        <v>0</v>
      </c>
      <c r="F28" s="41">
        <f t="shared" si="3"/>
        <v>0</v>
      </c>
      <c r="G28" s="41">
        <f t="shared" si="3"/>
        <v>0</v>
      </c>
      <c r="H28" s="26">
        <f t="shared" si="3"/>
        <v>2000</v>
      </c>
      <c r="I28" s="38"/>
    </row>
    <row r="29" spans="1:9" ht="8.25" customHeight="1">
      <c r="A29" s="30"/>
      <c r="B29" s="41"/>
      <c r="C29" s="26"/>
      <c r="D29" s="144"/>
      <c r="E29" s="41"/>
      <c r="F29" s="26"/>
      <c r="G29" s="38"/>
      <c r="H29" s="26"/>
      <c r="I29" s="38"/>
    </row>
    <row r="30" spans="1:8" ht="13.5" customHeight="1">
      <c r="A30" s="73" t="s">
        <v>149</v>
      </c>
      <c r="B30" s="120">
        <v>60</v>
      </c>
      <c r="C30" s="132"/>
      <c r="D30" s="142"/>
      <c r="E30" s="120">
        <v>0</v>
      </c>
      <c r="F30" s="132"/>
      <c r="G30" s="131"/>
      <c r="H30" s="58">
        <v>2000</v>
      </c>
    </row>
    <row r="31" spans="1:8" ht="13.5" customHeight="1" hidden="1">
      <c r="A31" s="82" t="s">
        <v>52</v>
      </c>
      <c r="B31" s="41">
        <v>0</v>
      </c>
      <c r="C31" s="129"/>
      <c r="D31" s="137"/>
      <c r="E31" s="41">
        <v>0</v>
      </c>
      <c r="F31" s="129"/>
      <c r="G31" s="133"/>
      <c r="H31" s="24">
        <v>0</v>
      </c>
    </row>
    <row r="32" spans="1:8" ht="13.5" customHeight="1" hidden="1">
      <c r="A32" s="82" t="s">
        <v>130</v>
      </c>
      <c r="B32" s="41">
        <v>0</v>
      </c>
      <c r="C32" s="129"/>
      <c r="D32" s="137"/>
      <c r="E32" s="41">
        <v>0</v>
      </c>
      <c r="F32" s="129"/>
      <c r="G32" s="133"/>
      <c r="H32" s="24">
        <v>0</v>
      </c>
    </row>
    <row r="33" spans="1:9" ht="13.5" customHeight="1" hidden="1">
      <c r="A33" s="73" t="s">
        <v>150</v>
      </c>
      <c r="B33" s="120">
        <v>0</v>
      </c>
      <c r="C33" s="132"/>
      <c r="D33" s="142"/>
      <c r="E33" s="120">
        <v>0</v>
      </c>
      <c r="F33" s="132"/>
      <c r="G33" s="131"/>
      <c r="H33" s="58">
        <v>0</v>
      </c>
      <c r="I33" s="281" t="s">
        <v>163</v>
      </c>
    </row>
    <row r="34" spans="1:8" ht="13.5" customHeight="1" hidden="1">
      <c r="A34" s="82" t="s">
        <v>114</v>
      </c>
      <c r="B34" s="41">
        <v>0</v>
      </c>
      <c r="C34" s="129"/>
      <c r="D34" s="137"/>
      <c r="E34" s="41">
        <v>0</v>
      </c>
      <c r="F34" s="129"/>
      <c r="G34" s="133"/>
      <c r="H34" s="24">
        <v>0</v>
      </c>
    </row>
    <row r="35" spans="1:8" ht="13.5" customHeight="1" hidden="1">
      <c r="A35" s="73" t="s">
        <v>79</v>
      </c>
      <c r="B35" s="120">
        <f>SUM(C35,D35)</f>
        <v>0</v>
      </c>
      <c r="C35" s="132"/>
      <c r="D35" s="142"/>
      <c r="E35" s="120">
        <v>0</v>
      </c>
      <c r="F35" s="132"/>
      <c r="G35" s="131"/>
      <c r="H35" s="58">
        <v>0</v>
      </c>
    </row>
    <row r="36" ht="16.5">
      <c r="A36" s="22" t="s">
        <v>155</v>
      </c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187</v>
      </c>
      <c r="B1" s="15"/>
      <c r="C1" s="16"/>
      <c r="D1" s="16"/>
      <c r="E1" s="16"/>
      <c r="F1" s="16"/>
      <c r="G1" s="16"/>
      <c r="H1" s="16"/>
    </row>
    <row r="2" spans="1:8" s="17" customFormat="1" ht="18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4.25" customHeight="1" hidden="1">
      <c r="A4" s="10" t="s">
        <v>5</v>
      </c>
      <c r="B4" s="10"/>
      <c r="C4" s="24" t="s">
        <v>31</v>
      </c>
      <c r="D4" s="25">
        <v>200</v>
      </c>
      <c r="E4" s="25"/>
      <c r="F4" s="25" t="s">
        <v>31</v>
      </c>
      <c r="G4" s="25" t="s">
        <v>31</v>
      </c>
      <c r="H4" s="39">
        <v>5100</v>
      </c>
    </row>
    <row r="5" spans="1:8" ht="14.25" customHeight="1" hidden="1">
      <c r="A5" s="11" t="s">
        <v>6</v>
      </c>
      <c r="B5" s="11"/>
      <c r="C5" s="24" t="s">
        <v>31</v>
      </c>
      <c r="D5" s="25" t="s">
        <v>31</v>
      </c>
      <c r="E5" s="25"/>
      <c r="F5" s="25" t="s">
        <v>31</v>
      </c>
      <c r="G5" s="25" t="s">
        <v>31</v>
      </c>
      <c r="H5" s="39" t="s">
        <v>31</v>
      </c>
    </row>
    <row r="6" spans="1:8" ht="14.25" customHeight="1" hidden="1">
      <c r="A6" s="11" t="s">
        <v>7</v>
      </c>
      <c r="B6" s="11"/>
      <c r="C6" s="24">
        <v>400</v>
      </c>
      <c r="D6" s="25">
        <v>110</v>
      </c>
      <c r="E6" s="25"/>
      <c r="F6" s="25">
        <v>250</v>
      </c>
      <c r="G6" s="25">
        <v>0</v>
      </c>
      <c r="H6" s="39">
        <v>45450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5" customHeight="1" hidden="1">
      <c r="A8" s="11" t="s">
        <v>32</v>
      </c>
      <c r="B8" s="11"/>
      <c r="C8" s="24">
        <v>1270</v>
      </c>
      <c r="D8" s="25">
        <v>1235</v>
      </c>
      <c r="E8" s="25"/>
      <c r="F8" s="25">
        <v>0</v>
      </c>
      <c r="G8" s="25">
        <v>305</v>
      </c>
      <c r="H8" s="39">
        <v>138815</v>
      </c>
    </row>
    <row r="9" spans="1:8" ht="15" customHeight="1" hidden="1">
      <c r="A9" s="11" t="s">
        <v>35</v>
      </c>
      <c r="B9" s="11"/>
      <c r="C9" s="26">
        <v>0</v>
      </c>
      <c r="D9" s="26">
        <v>1057</v>
      </c>
      <c r="E9" s="26"/>
      <c r="F9" s="26">
        <v>400</v>
      </c>
      <c r="G9" s="26">
        <v>238</v>
      </c>
      <c r="H9" s="26">
        <v>45567</v>
      </c>
    </row>
    <row r="10" spans="1:8" ht="15" customHeight="1" hidden="1">
      <c r="A10" s="11" t="s">
        <v>36</v>
      </c>
      <c r="B10" s="41">
        <f aca="true" t="shared" si="0" ref="B10:B18">SUM(C10,D10)</f>
        <v>15</v>
      </c>
      <c r="C10" s="26">
        <v>0</v>
      </c>
      <c r="D10" s="38">
        <v>15</v>
      </c>
      <c r="E10" s="41">
        <f aca="true" t="shared" si="1" ref="E10:E19">SUM(F10,G10)</f>
        <v>645</v>
      </c>
      <c r="F10" s="38">
        <v>645</v>
      </c>
      <c r="G10" s="38">
        <v>0</v>
      </c>
      <c r="H10" s="38">
        <v>18950</v>
      </c>
    </row>
    <row r="11" spans="1:8" ht="15" customHeight="1" hidden="1">
      <c r="A11" s="11" t="s">
        <v>54</v>
      </c>
      <c r="B11" s="41">
        <f t="shared" si="0"/>
        <v>97</v>
      </c>
      <c r="C11" s="26">
        <v>0</v>
      </c>
      <c r="D11" s="38">
        <v>97</v>
      </c>
      <c r="E11" s="41">
        <f t="shared" si="1"/>
        <v>60</v>
      </c>
      <c r="F11" s="38">
        <v>0</v>
      </c>
      <c r="G11" s="38">
        <v>60</v>
      </c>
      <c r="H11" s="38">
        <v>2300</v>
      </c>
    </row>
    <row r="12" spans="1:8" ht="14.25" customHeight="1" hidden="1">
      <c r="A12" s="64" t="s">
        <v>108</v>
      </c>
      <c r="B12" s="41">
        <f t="shared" si="0"/>
        <v>60</v>
      </c>
      <c r="C12" s="26">
        <v>0</v>
      </c>
      <c r="D12" s="38">
        <v>60</v>
      </c>
      <c r="E12" s="41">
        <f t="shared" si="1"/>
        <v>0</v>
      </c>
      <c r="F12" s="38">
        <v>0</v>
      </c>
      <c r="G12" s="38">
        <v>0</v>
      </c>
      <c r="H12" s="38">
        <v>720</v>
      </c>
    </row>
    <row r="13" spans="1:8" ht="14.25" customHeight="1" hidden="1">
      <c r="A13" s="64" t="s">
        <v>109</v>
      </c>
      <c r="B13" s="41">
        <f t="shared" si="0"/>
        <v>24230</v>
      </c>
      <c r="C13" s="26">
        <v>24230</v>
      </c>
      <c r="D13" s="38">
        <v>0</v>
      </c>
      <c r="E13" s="41">
        <f t="shared" si="1"/>
        <v>3096</v>
      </c>
      <c r="F13" s="38">
        <v>900</v>
      </c>
      <c r="G13" s="38">
        <v>2196</v>
      </c>
      <c r="H13" s="38">
        <v>736463</v>
      </c>
    </row>
    <row r="14" spans="1:8" ht="14.25" customHeight="1" hidden="1">
      <c r="A14" s="64" t="s">
        <v>110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38"/>
      <c r="H14" s="26">
        <v>0</v>
      </c>
    </row>
    <row r="15" spans="1:8" ht="13.5" customHeight="1" hidden="1">
      <c r="A15" s="64" t="s">
        <v>111</v>
      </c>
      <c r="B15" s="41">
        <f t="shared" si="0"/>
        <v>0</v>
      </c>
      <c r="C15" s="140"/>
      <c r="D15" s="141"/>
      <c r="E15" s="41">
        <f t="shared" si="1"/>
        <v>0</v>
      </c>
      <c r="F15" s="38"/>
      <c r="G15" s="38"/>
      <c r="H15" s="26">
        <v>0</v>
      </c>
    </row>
    <row r="16" spans="1:8" ht="13.5" customHeight="1" hidden="1">
      <c r="A16" s="64" t="s">
        <v>112</v>
      </c>
      <c r="B16" s="41">
        <f t="shared" si="0"/>
        <v>2070</v>
      </c>
      <c r="C16" s="140">
        <v>2070</v>
      </c>
      <c r="D16" s="141"/>
      <c r="E16" s="41">
        <f t="shared" si="1"/>
        <v>1080</v>
      </c>
      <c r="F16" s="38">
        <v>1080</v>
      </c>
      <c r="G16" s="38"/>
      <c r="H16" s="38">
        <v>168228</v>
      </c>
    </row>
    <row r="17" spans="1:9" ht="13.5" customHeight="1" hidden="1">
      <c r="A17" s="64" t="s">
        <v>113</v>
      </c>
      <c r="B17" s="41">
        <f t="shared" si="0"/>
        <v>1650</v>
      </c>
      <c r="C17" s="140">
        <v>1650</v>
      </c>
      <c r="D17" s="141"/>
      <c r="E17" s="41">
        <f t="shared" si="1"/>
        <v>1170</v>
      </c>
      <c r="F17" s="38">
        <v>1170</v>
      </c>
      <c r="G17" s="38"/>
      <c r="H17" s="38">
        <v>81410</v>
      </c>
      <c r="I17" s="37"/>
    </row>
    <row r="18" spans="1:9" ht="13.5" customHeight="1">
      <c r="A18" s="64" t="s">
        <v>129</v>
      </c>
      <c r="B18" s="41">
        <f t="shared" si="0"/>
        <v>300</v>
      </c>
      <c r="C18" s="128">
        <v>300</v>
      </c>
      <c r="D18" s="139"/>
      <c r="E18" s="41">
        <f t="shared" si="1"/>
        <v>52</v>
      </c>
      <c r="F18" s="128">
        <v>52</v>
      </c>
      <c r="G18" s="130"/>
      <c r="H18" s="38">
        <v>17529</v>
      </c>
      <c r="I18" s="37"/>
    </row>
    <row r="19" spans="1:9" ht="13.5" customHeight="1">
      <c r="A19" s="64" t="s">
        <v>146</v>
      </c>
      <c r="B19" s="41">
        <v>0</v>
      </c>
      <c r="C19" s="128">
        <v>0</v>
      </c>
      <c r="D19" s="139"/>
      <c r="E19" s="41">
        <f t="shared" si="1"/>
        <v>829</v>
      </c>
      <c r="F19" s="128">
        <v>829</v>
      </c>
      <c r="G19" s="130"/>
      <c r="H19" s="38">
        <v>24444</v>
      </c>
      <c r="I19" s="37"/>
    </row>
    <row r="20" spans="1:9" ht="13.5" customHeight="1">
      <c r="A20" s="64" t="s">
        <v>161</v>
      </c>
      <c r="B20" s="41">
        <v>0</v>
      </c>
      <c r="C20" s="128"/>
      <c r="D20" s="139"/>
      <c r="E20" s="41">
        <v>320</v>
      </c>
      <c r="F20" s="128"/>
      <c r="G20" s="130"/>
      <c r="H20" s="38">
        <v>29600</v>
      </c>
      <c r="I20" s="37"/>
    </row>
    <row r="21" spans="1:9" ht="13.5" customHeight="1">
      <c r="A21" s="64" t="s">
        <v>165</v>
      </c>
      <c r="B21" s="41">
        <v>250</v>
      </c>
      <c r="C21" s="26"/>
      <c r="D21" s="144"/>
      <c r="E21" s="41">
        <v>0</v>
      </c>
      <c r="F21" s="26"/>
      <c r="G21" s="144"/>
      <c r="H21" s="26">
        <v>6500</v>
      </c>
      <c r="I21" s="37"/>
    </row>
    <row r="22" spans="1:9" ht="13.5" customHeight="1">
      <c r="A22" s="64" t="s">
        <v>174</v>
      </c>
      <c r="B22" s="41">
        <f>B24</f>
        <v>305</v>
      </c>
      <c r="C22" s="41">
        <f aca="true" t="shared" si="2" ref="C22:H22">C24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26">
        <f t="shared" si="2"/>
        <v>3000</v>
      </c>
      <c r="I22" s="37"/>
    </row>
    <row r="23" spans="1:9" ht="10.5" customHeight="1">
      <c r="A23" s="84"/>
      <c r="B23" s="126"/>
      <c r="C23" s="174"/>
      <c r="D23" s="175"/>
      <c r="E23" s="176"/>
      <c r="F23" s="174"/>
      <c r="G23" s="175"/>
      <c r="H23" s="177"/>
      <c r="I23" s="37"/>
    </row>
    <row r="24" spans="1:9" ht="13.5" customHeight="1">
      <c r="A24" s="30" t="s">
        <v>57</v>
      </c>
      <c r="B24" s="41">
        <f>B26</f>
        <v>305</v>
      </c>
      <c r="C24" s="41">
        <f aca="true" t="shared" si="3" ref="C24:H24">C26</f>
        <v>0</v>
      </c>
      <c r="D24" s="41">
        <f t="shared" si="3"/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26">
        <f t="shared" si="3"/>
        <v>3000</v>
      </c>
      <c r="I24" s="37"/>
    </row>
    <row r="25" spans="1:8" ht="10.5" customHeight="1">
      <c r="A25" s="84"/>
      <c r="B25" s="126"/>
      <c r="C25" s="174"/>
      <c r="D25" s="175"/>
      <c r="E25" s="176"/>
      <c r="F25" s="174"/>
      <c r="G25" s="175"/>
      <c r="H25" s="177"/>
    </row>
    <row r="26" spans="1:8" ht="13.5" customHeight="1">
      <c r="A26" s="68" t="s">
        <v>80</v>
      </c>
      <c r="B26" s="120">
        <v>305</v>
      </c>
      <c r="C26" s="179"/>
      <c r="D26" s="180"/>
      <c r="E26" s="120">
        <v>0</v>
      </c>
      <c r="F26" s="179"/>
      <c r="G26" s="180"/>
      <c r="H26" s="181">
        <v>3000</v>
      </c>
    </row>
    <row r="27" spans="1:8" ht="13.5" customHeight="1" hidden="1">
      <c r="A27" s="68" t="s">
        <v>33</v>
      </c>
      <c r="B27" s="120">
        <v>0</v>
      </c>
      <c r="C27" s="179"/>
      <c r="D27" s="180"/>
      <c r="E27" s="120">
        <v>0</v>
      </c>
      <c r="F27" s="179"/>
      <c r="G27" s="180"/>
      <c r="H27" s="181">
        <v>0</v>
      </c>
    </row>
    <row r="28" spans="1:8" ht="14.25" customHeight="1" hidden="1">
      <c r="A28" s="68" t="s">
        <v>51</v>
      </c>
      <c r="B28" s="120">
        <f>SUM(C28,D28)</f>
        <v>0</v>
      </c>
      <c r="C28" s="179"/>
      <c r="D28" s="180"/>
      <c r="E28" s="120">
        <f>SUM(F28,G28)</f>
        <v>0</v>
      </c>
      <c r="F28" s="179"/>
      <c r="G28" s="180"/>
      <c r="H28" s="181">
        <v>0</v>
      </c>
    </row>
    <row r="29" spans="1:8" ht="8.25" customHeight="1" hidden="1">
      <c r="A29" s="64"/>
      <c r="B29" s="119"/>
      <c r="C29" s="129"/>
      <c r="D29" s="137"/>
      <c r="E29" s="91"/>
      <c r="F29" s="129"/>
      <c r="G29" s="137"/>
      <c r="H29" s="24"/>
    </row>
    <row r="30" spans="1:8" ht="13.5" customHeight="1" hidden="1">
      <c r="A30" s="30" t="s">
        <v>58</v>
      </c>
      <c r="B30" s="26">
        <f>SUM(B32)</f>
        <v>0</v>
      </c>
      <c r="C30" s="26"/>
      <c r="D30" s="144"/>
      <c r="E30" s="26">
        <f>SUM(E32)</f>
        <v>0</v>
      </c>
      <c r="F30" s="128"/>
      <c r="G30" s="139"/>
      <c r="H30" s="26">
        <f>SUM(H32)</f>
        <v>0</v>
      </c>
    </row>
    <row r="31" spans="1:8" ht="8.25" customHeight="1" hidden="1">
      <c r="A31" s="30"/>
      <c r="B31" s="122"/>
      <c r="C31" s="128"/>
      <c r="D31" s="139"/>
      <c r="E31" s="94"/>
      <c r="F31" s="128"/>
      <c r="G31" s="139"/>
      <c r="H31" s="26"/>
    </row>
    <row r="32" spans="1:8" ht="13.5" customHeight="1" hidden="1">
      <c r="A32" s="73" t="s">
        <v>61</v>
      </c>
      <c r="B32" s="120">
        <v>0</v>
      </c>
      <c r="C32" s="179"/>
      <c r="D32" s="180"/>
      <c r="E32" s="120"/>
      <c r="F32" s="179"/>
      <c r="G32" s="180"/>
      <c r="H32" s="181">
        <v>0</v>
      </c>
    </row>
    <row r="36" ht="16.5" customHeight="1"/>
    <row r="37" spans="1:7" s="37" customFormat="1" ht="16.5" customHeight="1">
      <c r="A37" s="36"/>
      <c r="B37" s="36"/>
      <c r="C37" s="36"/>
      <c r="D37" s="36"/>
      <c r="E37" s="36"/>
      <c r="F37" s="36"/>
      <c r="G37" s="36"/>
    </row>
    <row r="38" spans="1:7" s="37" customFormat="1" ht="16.5">
      <c r="A38" s="36"/>
      <c r="B38" s="36"/>
      <c r="C38" s="36"/>
      <c r="D38" s="36"/>
      <c r="E38" s="36"/>
      <c r="F38" s="36"/>
      <c r="G38" s="36"/>
    </row>
    <row r="39" spans="3:7" s="37" customFormat="1" ht="16.5">
      <c r="C39" s="36"/>
      <c r="D39" s="36"/>
      <c r="E39" s="36"/>
      <c r="F39" s="36"/>
      <c r="G39" s="36"/>
    </row>
    <row r="40" spans="1:7" s="37" customFormat="1" ht="16.5">
      <c r="A40" s="57"/>
      <c r="B40" s="57"/>
      <c r="C40" s="36"/>
      <c r="D40" s="36"/>
      <c r="E40" s="36"/>
      <c r="F40" s="36"/>
      <c r="G40" s="36"/>
    </row>
    <row r="41" spans="1:2" s="37" customFormat="1" ht="39.75" customHeight="1">
      <c r="A41" s="36"/>
      <c r="B41" s="36"/>
    </row>
    <row r="42" s="37" customFormat="1" ht="16.5"/>
    <row r="43" s="37" customFormat="1" ht="16.5"/>
    <row r="44" s="37" customFormat="1" ht="14.25" customHeight="1"/>
    <row r="45" s="37" customFormat="1" ht="14.25" customHeight="1"/>
    <row r="46" s="37" customFormat="1" ht="14.25" customHeight="1"/>
    <row r="47" s="37" customFormat="1" ht="14.25" customHeight="1"/>
    <row r="48" s="37" customFormat="1" ht="14.25" customHeight="1"/>
    <row r="49" s="37" customFormat="1" ht="14.25" customHeight="1"/>
    <row r="50" s="37" customFormat="1" ht="14.25" customHeight="1"/>
    <row r="51" s="37" customFormat="1" ht="14.25" customHeight="1"/>
    <row r="52" s="37" customFormat="1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spans="1:7" ht="14.25" customHeight="1">
      <c r="A62" s="37"/>
      <c r="B62" s="37"/>
      <c r="C62" s="37"/>
      <c r="D62" s="37"/>
      <c r="E62" s="37"/>
      <c r="F62" s="37"/>
      <c r="G62" s="37"/>
    </row>
    <row r="63" spans="1:7" ht="14.25" customHeight="1">
      <c r="A63" s="37"/>
      <c r="B63" s="37"/>
      <c r="C63" s="37"/>
      <c r="D63" s="37"/>
      <c r="E63" s="37"/>
      <c r="F63" s="37"/>
      <c r="G63" s="37"/>
    </row>
    <row r="64" spans="1:7" ht="14.25" customHeight="1">
      <c r="A64" s="37"/>
      <c r="B64" s="37"/>
      <c r="C64" s="37"/>
      <c r="D64" s="37"/>
      <c r="E64" s="37"/>
      <c r="F64" s="37"/>
      <c r="G64" s="37"/>
    </row>
    <row r="65" spans="1:7" ht="14.25" customHeight="1">
      <c r="A65" s="37"/>
      <c r="B65" s="37"/>
      <c r="C65" s="37"/>
      <c r="D65" s="37"/>
      <c r="E65" s="37"/>
      <c r="F65" s="37"/>
      <c r="G65" s="37"/>
    </row>
    <row r="66" spans="1:7" ht="14.25" customHeight="1">
      <c r="A66" s="37"/>
      <c r="B66" s="37"/>
      <c r="C66" s="37"/>
      <c r="D66" s="37"/>
      <c r="E66" s="37"/>
      <c r="F66" s="37"/>
      <c r="G66" s="37"/>
    </row>
    <row r="67" spans="1:7" ht="14.25" customHeight="1">
      <c r="A67" s="37"/>
      <c r="B67" s="37"/>
      <c r="C67" s="37"/>
      <c r="D67" s="37"/>
      <c r="E67" s="37"/>
      <c r="F67" s="37"/>
      <c r="G67" s="37"/>
    </row>
    <row r="68" spans="1:7" ht="14.25" customHeight="1">
      <c r="A68" s="37"/>
      <c r="B68" s="37"/>
      <c r="C68" s="37"/>
      <c r="D68" s="37"/>
      <c r="E68" s="37"/>
      <c r="F68" s="37"/>
      <c r="G68" s="37"/>
    </row>
    <row r="69" spans="1:7" ht="14.25" customHeight="1">
      <c r="A69" s="37"/>
      <c r="B69" s="37"/>
      <c r="C69" s="37"/>
      <c r="D69" s="37"/>
      <c r="E69" s="37"/>
      <c r="F69" s="37"/>
      <c r="G69" s="37"/>
    </row>
    <row r="70" spans="1:7" ht="14.25" customHeight="1">
      <c r="A70" s="37"/>
      <c r="B70" s="37"/>
      <c r="C70" s="37"/>
      <c r="D70" s="37"/>
      <c r="E70" s="37"/>
      <c r="F70" s="37"/>
      <c r="G70" s="37"/>
    </row>
    <row r="71" spans="1:7" ht="14.25" customHeight="1">
      <c r="A71" s="37"/>
      <c r="B71" s="37"/>
      <c r="C71" s="37"/>
      <c r="D71" s="37"/>
      <c r="E71" s="37"/>
      <c r="F71" s="37"/>
      <c r="G71" s="37"/>
    </row>
    <row r="72" spans="1:7" ht="14.25" customHeight="1">
      <c r="A72" s="37"/>
      <c r="B72" s="37"/>
      <c r="C72" s="37"/>
      <c r="D72" s="37"/>
      <c r="E72" s="37"/>
      <c r="F72" s="37"/>
      <c r="G72" s="37"/>
    </row>
    <row r="73" spans="1:7" ht="16.5">
      <c r="A73" s="37"/>
      <c r="B73" s="37"/>
      <c r="C73" s="37"/>
      <c r="D73" s="37"/>
      <c r="E73" s="37"/>
      <c r="F73" s="37"/>
      <c r="G73" s="37"/>
    </row>
    <row r="74" spans="1:7" ht="16.5">
      <c r="A74" s="37"/>
      <c r="B74" s="37"/>
      <c r="C74" s="37"/>
      <c r="D74" s="37"/>
      <c r="E74" s="37"/>
      <c r="F74" s="37"/>
      <c r="G74" s="37"/>
    </row>
    <row r="75" spans="1:7" ht="16.5">
      <c r="A75" s="37"/>
      <c r="B75" s="37"/>
      <c r="C75" s="37"/>
      <c r="D75" s="37"/>
      <c r="E75" s="37"/>
      <c r="F75" s="37"/>
      <c r="G75" s="37"/>
    </row>
    <row r="76" spans="1:7" ht="16.5">
      <c r="A76" s="37"/>
      <c r="B76" s="37"/>
      <c r="C76" s="37"/>
      <c r="D76" s="37"/>
      <c r="E76" s="37"/>
      <c r="F76" s="37"/>
      <c r="G76" s="37"/>
    </row>
    <row r="77" spans="1:7" ht="16.5">
      <c r="A77" s="37"/>
      <c r="B77" s="37"/>
      <c r="C77" s="37"/>
      <c r="D77" s="37"/>
      <c r="E77" s="37"/>
      <c r="F77" s="37"/>
      <c r="G77" s="37"/>
    </row>
  </sheetData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5"/>
  <sheetViews>
    <sheetView zoomScale="78" zoomScaleNormal="78" workbookViewId="0" topLeftCell="A1">
      <selection activeCell="H42" sqref="H42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14.875" style="37" customWidth="1"/>
    <col min="10" max="16384" width="14.875" style="22" customWidth="1"/>
  </cols>
  <sheetData>
    <row r="1" spans="1:9" s="17" customFormat="1" ht="57.75" customHeight="1">
      <c r="A1" s="15" t="s">
        <v>188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300</v>
      </c>
      <c r="D4" s="41">
        <v>500</v>
      </c>
      <c r="E4" s="41"/>
      <c r="F4" s="41">
        <v>445</v>
      </c>
      <c r="G4" s="41" t="s">
        <v>31</v>
      </c>
      <c r="H4" s="38">
        <v>44309</v>
      </c>
    </row>
    <row r="5" spans="1:8" ht="13.5" customHeight="1" hidden="1">
      <c r="A5" s="10" t="s">
        <v>6</v>
      </c>
      <c r="B5" s="10"/>
      <c r="C5" s="26">
        <v>11237</v>
      </c>
      <c r="D5" s="41">
        <v>427</v>
      </c>
      <c r="E5" s="41"/>
      <c r="F5" s="41">
        <v>15736</v>
      </c>
      <c r="G5" s="41" t="s">
        <v>31</v>
      </c>
      <c r="H5" s="38">
        <v>283950</v>
      </c>
    </row>
    <row r="6" spans="1:8" ht="13.5" customHeight="1" hidden="1">
      <c r="A6" s="10" t="s">
        <v>7</v>
      </c>
      <c r="B6" s="10"/>
      <c r="C6" s="26">
        <v>846</v>
      </c>
      <c r="D6" s="41">
        <v>755</v>
      </c>
      <c r="E6" s="41"/>
      <c r="F6" s="41">
        <v>5063</v>
      </c>
      <c r="G6" s="41">
        <v>140</v>
      </c>
      <c r="H6" s="38">
        <v>87131</v>
      </c>
    </row>
    <row r="7" spans="1:8" ht="15" customHeight="1" hidden="1">
      <c r="A7" s="10" t="s">
        <v>8</v>
      </c>
      <c r="B7" s="10"/>
      <c r="C7" s="26">
        <v>20</v>
      </c>
      <c r="D7" s="26">
        <v>0</v>
      </c>
      <c r="E7" s="26"/>
      <c r="F7" s="26">
        <v>2440</v>
      </c>
      <c r="G7" s="41">
        <v>0</v>
      </c>
      <c r="H7" s="38">
        <v>20216</v>
      </c>
    </row>
    <row r="8" spans="1:8" ht="15" customHeight="1" hidden="1">
      <c r="A8" s="10" t="s">
        <v>32</v>
      </c>
      <c r="B8" s="10"/>
      <c r="C8" s="26">
        <v>5396</v>
      </c>
      <c r="D8" s="26">
        <v>2576</v>
      </c>
      <c r="E8" s="26"/>
      <c r="F8" s="26">
        <v>5591</v>
      </c>
      <c r="G8" s="41">
        <v>400</v>
      </c>
      <c r="H8" s="38">
        <v>353727</v>
      </c>
    </row>
    <row r="9" spans="1:8" ht="15" customHeight="1" hidden="1">
      <c r="A9" s="10" t="s">
        <v>35</v>
      </c>
      <c r="B9" s="10"/>
      <c r="C9" s="29">
        <v>310</v>
      </c>
      <c r="D9" s="29">
        <v>800</v>
      </c>
      <c r="E9" s="29"/>
      <c r="F9" s="29">
        <v>7780</v>
      </c>
      <c r="G9" s="29">
        <v>1155</v>
      </c>
      <c r="H9" s="29">
        <v>174363</v>
      </c>
    </row>
    <row r="10" spans="1:8" ht="15" customHeight="1" hidden="1">
      <c r="A10" s="10" t="s">
        <v>36</v>
      </c>
      <c r="B10" s="41">
        <f aca="true" t="shared" si="0" ref="B10:B19">SUM(C10,D10)</f>
        <v>1234</v>
      </c>
      <c r="C10" s="29">
        <v>711</v>
      </c>
      <c r="D10" s="37">
        <v>523</v>
      </c>
      <c r="E10" s="41">
        <f aca="true" t="shared" si="1" ref="E10:E19">SUM(F10,G10)</f>
        <v>1676</v>
      </c>
      <c r="F10" s="37">
        <v>1676</v>
      </c>
      <c r="G10" s="37">
        <v>0</v>
      </c>
      <c r="H10" s="37">
        <v>87121</v>
      </c>
    </row>
    <row r="11" spans="1:8" ht="15" customHeight="1" hidden="1">
      <c r="A11" s="10" t="s">
        <v>54</v>
      </c>
      <c r="B11" s="41">
        <f t="shared" si="0"/>
        <v>650</v>
      </c>
      <c r="C11" s="29">
        <v>0</v>
      </c>
      <c r="D11" s="37">
        <v>650</v>
      </c>
      <c r="E11" s="41">
        <f t="shared" si="1"/>
        <v>0</v>
      </c>
      <c r="F11" s="37">
        <v>0</v>
      </c>
      <c r="G11" s="37">
        <v>0</v>
      </c>
      <c r="H11" s="37">
        <v>19500</v>
      </c>
    </row>
    <row r="12" spans="1:8" ht="15" customHeight="1" hidden="1">
      <c r="A12" s="64" t="s">
        <v>108</v>
      </c>
      <c r="B12" s="41">
        <f t="shared" si="0"/>
        <v>0</v>
      </c>
      <c r="C12" s="53">
        <v>0</v>
      </c>
      <c r="D12" s="65">
        <v>0</v>
      </c>
      <c r="E12" s="41">
        <f t="shared" si="1"/>
        <v>0</v>
      </c>
      <c r="F12" s="65">
        <v>0</v>
      </c>
      <c r="G12" s="65">
        <v>0</v>
      </c>
      <c r="H12" s="65">
        <v>0</v>
      </c>
    </row>
    <row r="13" spans="1:9" s="17" customFormat="1" ht="12.75" customHeight="1" hidden="1">
      <c r="A13" s="2" t="s">
        <v>109</v>
      </c>
      <c r="B13" s="110">
        <f t="shared" si="0"/>
        <v>16649</v>
      </c>
      <c r="C13" s="184">
        <v>16101</v>
      </c>
      <c r="D13" s="52">
        <v>548</v>
      </c>
      <c r="E13" s="110">
        <f t="shared" si="1"/>
        <v>22780</v>
      </c>
      <c r="F13" s="52">
        <v>22055</v>
      </c>
      <c r="G13" s="52">
        <v>725</v>
      </c>
      <c r="H13" s="52">
        <v>1066803</v>
      </c>
      <c r="I13" s="52"/>
    </row>
    <row r="14" spans="1:9" s="17" customFormat="1" ht="15" customHeight="1" hidden="1">
      <c r="A14" s="2" t="s">
        <v>110</v>
      </c>
      <c r="B14" s="110">
        <f t="shared" si="0"/>
        <v>0</v>
      </c>
      <c r="C14" s="184"/>
      <c r="D14" s="52"/>
      <c r="E14" s="110">
        <f t="shared" si="1"/>
        <v>0</v>
      </c>
      <c r="F14" s="52"/>
      <c r="G14" s="52"/>
      <c r="H14" s="80">
        <v>0</v>
      </c>
      <c r="I14" s="52"/>
    </row>
    <row r="15" spans="1:9" s="235" customFormat="1" ht="12.75" customHeight="1" hidden="1">
      <c r="A15" s="230" t="s">
        <v>111</v>
      </c>
      <c r="B15" s="231">
        <f t="shared" si="0"/>
        <v>0</v>
      </c>
      <c r="C15" s="232"/>
      <c r="D15" s="233"/>
      <c r="E15" s="231">
        <f t="shared" si="1"/>
        <v>0</v>
      </c>
      <c r="F15" s="233"/>
      <c r="G15" s="233"/>
      <c r="H15" s="234">
        <v>0</v>
      </c>
      <c r="I15" s="233"/>
    </row>
    <row r="16" spans="1:9" s="235" customFormat="1" ht="12.75" customHeight="1" hidden="1">
      <c r="A16" s="230" t="s">
        <v>112</v>
      </c>
      <c r="B16" s="231">
        <f t="shared" si="0"/>
        <v>5928</v>
      </c>
      <c r="C16" s="232">
        <v>5928</v>
      </c>
      <c r="D16" s="233"/>
      <c r="E16" s="231">
        <f t="shared" si="1"/>
        <v>7749</v>
      </c>
      <c r="F16" s="233">
        <v>7749</v>
      </c>
      <c r="G16" s="233"/>
      <c r="H16" s="225">
        <v>749974</v>
      </c>
      <c r="I16" s="233"/>
    </row>
    <row r="17" spans="1:9" s="235" customFormat="1" ht="12.75" customHeight="1" hidden="1">
      <c r="A17" s="230" t="s">
        <v>113</v>
      </c>
      <c r="B17" s="231">
        <f t="shared" si="0"/>
        <v>2610</v>
      </c>
      <c r="C17" s="232">
        <v>2610</v>
      </c>
      <c r="D17" s="233"/>
      <c r="E17" s="231">
        <f t="shared" si="1"/>
        <v>3099</v>
      </c>
      <c r="F17" s="233">
        <v>3099</v>
      </c>
      <c r="G17" s="233"/>
      <c r="H17" s="225">
        <v>176900</v>
      </c>
      <c r="I17" s="233"/>
    </row>
    <row r="18" spans="1:9" s="235" customFormat="1" ht="15" customHeight="1">
      <c r="A18" s="230" t="s">
        <v>129</v>
      </c>
      <c r="B18" s="231">
        <f t="shared" si="0"/>
        <v>1236</v>
      </c>
      <c r="C18" s="236">
        <v>1236</v>
      </c>
      <c r="D18" s="240"/>
      <c r="E18" s="231">
        <f t="shared" si="1"/>
        <v>1336</v>
      </c>
      <c r="F18" s="237">
        <v>1336</v>
      </c>
      <c r="G18" s="237"/>
      <c r="H18" s="233">
        <v>95312</v>
      </c>
      <c r="I18" s="233"/>
    </row>
    <row r="19" spans="1:9" s="235" customFormat="1" ht="15" customHeight="1">
      <c r="A19" s="230" t="s">
        <v>146</v>
      </c>
      <c r="B19" s="231">
        <f t="shared" si="0"/>
        <v>1155</v>
      </c>
      <c r="C19" s="236">
        <v>1155</v>
      </c>
      <c r="D19" s="240"/>
      <c r="E19" s="231">
        <f t="shared" si="1"/>
        <v>1067</v>
      </c>
      <c r="F19" s="237">
        <v>1067</v>
      </c>
      <c r="G19" s="237"/>
      <c r="H19" s="233">
        <v>117742</v>
      </c>
      <c r="I19" s="233"/>
    </row>
    <row r="20" spans="1:9" s="235" customFormat="1" ht="15" customHeight="1">
      <c r="A20" s="230" t="s">
        <v>161</v>
      </c>
      <c r="B20" s="231">
        <v>3188</v>
      </c>
      <c r="C20" s="236"/>
      <c r="D20" s="240"/>
      <c r="E20" s="231">
        <v>4376</v>
      </c>
      <c r="F20" s="237"/>
      <c r="G20" s="237"/>
      <c r="H20" s="233">
        <v>278619</v>
      </c>
      <c r="I20" s="233"/>
    </row>
    <row r="21" spans="1:9" s="235" customFormat="1" ht="15" customHeight="1">
      <c r="A21" s="230" t="s">
        <v>165</v>
      </c>
      <c r="B21" s="231">
        <v>1195</v>
      </c>
      <c r="C21" s="234"/>
      <c r="D21" s="265"/>
      <c r="E21" s="231">
        <v>306</v>
      </c>
      <c r="F21" s="234"/>
      <c r="G21" s="265"/>
      <c r="H21" s="234">
        <v>50765</v>
      </c>
      <c r="I21" s="233"/>
    </row>
    <row r="22" spans="1:9" s="235" customFormat="1" ht="15" customHeight="1">
      <c r="A22" s="230" t="s">
        <v>174</v>
      </c>
      <c r="B22" s="231">
        <f>B30</f>
        <v>0</v>
      </c>
      <c r="C22" s="231">
        <f aca="true" t="shared" si="2" ref="C22:H22">C30</f>
        <v>0</v>
      </c>
      <c r="D22" s="231">
        <f t="shared" si="2"/>
        <v>0</v>
      </c>
      <c r="E22" s="231">
        <f t="shared" si="2"/>
        <v>755</v>
      </c>
      <c r="F22" s="231">
        <f t="shared" si="2"/>
        <v>0</v>
      </c>
      <c r="G22" s="231">
        <f t="shared" si="2"/>
        <v>0</v>
      </c>
      <c r="H22" s="234">
        <f t="shared" si="2"/>
        <v>10350</v>
      </c>
      <c r="I22" s="233"/>
    </row>
    <row r="23" spans="1:9" s="243" customFormat="1" ht="8.25" customHeight="1">
      <c r="A23" s="238"/>
      <c r="B23" s="239"/>
      <c r="C23" s="236"/>
      <c r="D23" s="240"/>
      <c r="E23" s="241"/>
      <c r="F23" s="236"/>
      <c r="G23" s="240"/>
      <c r="H23" s="232"/>
      <c r="I23" s="242"/>
    </row>
    <row r="24" spans="1:9" s="235" customFormat="1" ht="12.75" customHeight="1" hidden="1">
      <c r="A24" s="244" t="s">
        <v>57</v>
      </c>
      <c r="B24" s="231">
        <f>SUM(B26:B28)</f>
        <v>1190</v>
      </c>
      <c r="C24" s="234"/>
      <c r="D24" s="265"/>
      <c r="E24" s="231">
        <f>SUM(E26:E28)</f>
        <v>0</v>
      </c>
      <c r="F24" s="234"/>
      <c r="G24" s="265"/>
      <c r="H24" s="234">
        <f>SUM(H26:H28)</f>
        <v>41800</v>
      </c>
      <c r="I24" s="233"/>
    </row>
    <row r="25" spans="1:9" s="243" customFormat="1" ht="3.75" customHeight="1" hidden="1">
      <c r="A25" s="245"/>
      <c r="B25" s="187"/>
      <c r="C25" s="236"/>
      <c r="D25" s="240"/>
      <c r="E25" s="241"/>
      <c r="F25" s="236"/>
      <c r="G25" s="240"/>
      <c r="H25" s="232"/>
      <c r="I25" s="242"/>
    </row>
    <row r="26" spans="1:9" s="235" customFormat="1" ht="12.75" customHeight="1" hidden="1">
      <c r="A26" s="230" t="s">
        <v>51</v>
      </c>
      <c r="B26" s="231">
        <v>0</v>
      </c>
      <c r="C26" s="236"/>
      <c r="D26" s="240"/>
      <c r="E26" s="231">
        <v>0</v>
      </c>
      <c r="F26" s="236"/>
      <c r="G26" s="240"/>
      <c r="H26" s="232">
        <v>0</v>
      </c>
      <c r="I26" s="233"/>
    </row>
    <row r="27" spans="1:9" s="235" customFormat="1" ht="12.75" customHeight="1" hidden="1">
      <c r="A27" s="230" t="s">
        <v>34</v>
      </c>
      <c r="B27" s="231">
        <v>1190</v>
      </c>
      <c r="C27" s="236"/>
      <c r="D27" s="240"/>
      <c r="E27" s="231">
        <v>0</v>
      </c>
      <c r="F27" s="236"/>
      <c r="G27" s="240"/>
      <c r="H27" s="232">
        <v>41800</v>
      </c>
      <c r="I27" s="233"/>
    </row>
    <row r="28" spans="1:9" s="235" customFormat="1" ht="12.75" customHeight="1" hidden="1">
      <c r="A28" s="230" t="s">
        <v>50</v>
      </c>
      <c r="B28" s="231">
        <v>0</v>
      </c>
      <c r="C28" s="236"/>
      <c r="D28" s="240"/>
      <c r="E28" s="231">
        <v>0</v>
      </c>
      <c r="F28" s="236"/>
      <c r="G28" s="240"/>
      <c r="H28" s="232">
        <v>0</v>
      </c>
      <c r="I28" s="233"/>
    </row>
    <row r="29" spans="1:9" s="243" customFormat="1" ht="3.75" customHeight="1" hidden="1">
      <c r="A29" s="230"/>
      <c r="B29" s="246"/>
      <c r="C29" s="236"/>
      <c r="D29" s="240"/>
      <c r="E29" s="241"/>
      <c r="F29" s="236"/>
      <c r="G29" s="240"/>
      <c r="H29" s="232"/>
      <c r="I29" s="242"/>
    </row>
    <row r="30" spans="1:9" s="235" customFormat="1" ht="15" customHeight="1">
      <c r="A30" s="244" t="s">
        <v>156</v>
      </c>
      <c r="B30" s="231">
        <f>B34</f>
        <v>0</v>
      </c>
      <c r="C30" s="231">
        <f aca="true" t="shared" si="3" ref="C30:H30">C34</f>
        <v>0</v>
      </c>
      <c r="D30" s="231">
        <f t="shared" si="3"/>
        <v>0</v>
      </c>
      <c r="E30" s="231">
        <f t="shared" si="3"/>
        <v>755</v>
      </c>
      <c r="F30" s="231">
        <f t="shared" si="3"/>
        <v>0</v>
      </c>
      <c r="G30" s="231">
        <f t="shared" si="3"/>
        <v>0</v>
      </c>
      <c r="H30" s="234">
        <f t="shared" si="3"/>
        <v>10350</v>
      </c>
      <c r="I30" s="233"/>
    </row>
    <row r="31" spans="1:9" s="243" customFormat="1" ht="8.25" customHeight="1">
      <c r="A31" s="247"/>
      <c r="B31" s="248"/>
      <c r="C31" s="236"/>
      <c r="D31" s="240"/>
      <c r="E31" s="241"/>
      <c r="F31" s="236"/>
      <c r="G31" s="240"/>
      <c r="H31" s="232"/>
      <c r="I31" s="242"/>
    </row>
    <row r="32" spans="1:9" s="235" customFormat="1" ht="12.75" customHeight="1" hidden="1">
      <c r="A32" s="230" t="s">
        <v>157</v>
      </c>
      <c r="B32" s="231">
        <v>5</v>
      </c>
      <c r="C32" s="236"/>
      <c r="D32" s="240"/>
      <c r="E32" s="231">
        <v>70</v>
      </c>
      <c r="F32" s="236"/>
      <c r="G32" s="240"/>
      <c r="H32" s="232">
        <v>3600</v>
      </c>
      <c r="I32" s="233"/>
    </row>
    <row r="33" spans="1:9" s="235" customFormat="1" ht="12.75" customHeight="1" hidden="1">
      <c r="A33" s="249" t="s">
        <v>81</v>
      </c>
      <c r="B33" s="231">
        <v>0</v>
      </c>
      <c r="C33" s="236"/>
      <c r="D33" s="240"/>
      <c r="E33" s="231">
        <v>191</v>
      </c>
      <c r="F33" s="236"/>
      <c r="G33" s="240"/>
      <c r="H33" s="232">
        <v>5080</v>
      </c>
      <c r="I33" s="233"/>
    </row>
    <row r="34" spans="1:9" s="235" customFormat="1" ht="15" customHeight="1">
      <c r="A34" s="250" t="s">
        <v>131</v>
      </c>
      <c r="B34" s="251">
        <v>0</v>
      </c>
      <c r="C34" s="252"/>
      <c r="D34" s="253"/>
      <c r="E34" s="251">
        <v>755</v>
      </c>
      <c r="F34" s="252"/>
      <c r="G34" s="253"/>
      <c r="H34" s="254">
        <v>10350</v>
      </c>
      <c r="I34" s="233"/>
    </row>
    <row r="35" spans="1:9" s="235" customFormat="1" ht="12.75" customHeight="1" hidden="1">
      <c r="A35" s="250" t="s">
        <v>82</v>
      </c>
      <c r="B35" s="251">
        <v>0</v>
      </c>
      <c r="C35" s="252"/>
      <c r="D35" s="253"/>
      <c r="E35" s="251">
        <v>30</v>
      </c>
      <c r="F35" s="252"/>
      <c r="G35" s="253"/>
      <c r="H35" s="254">
        <v>210</v>
      </c>
      <c r="I35" s="23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4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57.75" customHeight="1">
      <c r="A1" s="15" t="s">
        <v>135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52"/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6">
        <v>0</v>
      </c>
      <c r="D4" s="41">
        <v>2241</v>
      </c>
      <c r="E4" s="41"/>
      <c r="F4" s="41">
        <v>340</v>
      </c>
      <c r="G4" s="41">
        <v>840</v>
      </c>
      <c r="H4" s="38">
        <v>153300</v>
      </c>
    </row>
    <row r="5" spans="1:8" ht="15" customHeight="1" hidden="1">
      <c r="A5" s="10" t="s">
        <v>6</v>
      </c>
      <c r="B5" s="10"/>
      <c r="C5" s="26">
        <v>30</v>
      </c>
      <c r="D5" s="41">
        <v>1038</v>
      </c>
      <c r="E5" s="41"/>
      <c r="F5" s="41">
        <v>400</v>
      </c>
      <c r="G5" s="41">
        <v>2051</v>
      </c>
      <c r="H5" s="38">
        <v>95370</v>
      </c>
    </row>
    <row r="6" spans="1:8" ht="15" customHeight="1" hidden="1">
      <c r="A6" s="10" t="s">
        <v>7</v>
      </c>
      <c r="B6" s="10"/>
      <c r="C6" s="26">
        <v>1550</v>
      </c>
      <c r="D6" s="41">
        <v>4109</v>
      </c>
      <c r="E6" s="41"/>
      <c r="F6" s="41">
        <v>580</v>
      </c>
      <c r="G6" s="41">
        <v>2265</v>
      </c>
      <c r="H6" s="38">
        <v>484430</v>
      </c>
    </row>
    <row r="7" spans="1:8" ht="15" customHeight="1" hidden="1">
      <c r="A7" s="10" t="s">
        <v>8</v>
      </c>
      <c r="B7" s="10"/>
      <c r="C7" s="26">
        <v>0</v>
      </c>
      <c r="D7" s="26">
        <v>0</v>
      </c>
      <c r="E7" s="26"/>
      <c r="F7" s="26">
        <v>0</v>
      </c>
      <c r="G7" s="41">
        <v>298</v>
      </c>
      <c r="H7" s="38">
        <v>3082</v>
      </c>
    </row>
    <row r="8" spans="1:8" ht="15" customHeight="1" hidden="1">
      <c r="A8" s="10" t="s">
        <v>32</v>
      </c>
      <c r="B8" s="10"/>
      <c r="C8" s="26">
        <v>1400</v>
      </c>
      <c r="D8" s="26">
        <v>810</v>
      </c>
      <c r="E8" s="26"/>
      <c r="F8" s="26">
        <v>645</v>
      </c>
      <c r="G8" s="41">
        <v>200</v>
      </c>
      <c r="H8" s="38">
        <v>198300</v>
      </c>
    </row>
    <row r="9" spans="1:8" ht="15" customHeight="1" hidden="1">
      <c r="A9" s="10" t="s">
        <v>35</v>
      </c>
      <c r="B9" s="10"/>
      <c r="C9" s="24">
        <v>385</v>
      </c>
      <c r="D9" s="25">
        <v>1050</v>
      </c>
      <c r="E9" s="25"/>
      <c r="F9" s="25">
        <v>313</v>
      </c>
      <c r="G9" s="25">
        <v>0</v>
      </c>
      <c r="H9" s="24">
        <v>67404</v>
      </c>
    </row>
    <row r="10" spans="1:8" ht="15" customHeight="1" hidden="1">
      <c r="A10" s="10" t="s">
        <v>36</v>
      </c>
      <c r="B10" s="41">
        <f>SUM(C10,D10)</f>
        <v>384</v>
      </c>
      <c r="C10" s="25">
        <v>0</v>
      </c>
      <c r="D10" s="25">
        <v>384</v>
      </c>
      <c r="E10" s="41">
        <f aca="true" t="shared" si="0" ref="E10:E19">SUM(F10,G10)</f>
        <v>628</v>
      </c>
      <c r="F10" s="39">
        <v>0</v>
      </c>
      <c r="G10" s="39">
        <v>628</v>
      </c>
      <c r="H10" s="39">
        <v>10669</v>
      </c>
    </row>
    <row r="11" spans="1:8" ht="15" customHeight="1" hidden="1">
      <c r="A11" s="10" t="s">
        <v>54</v>
      </c>
      <c r="B11" s="41">
        <f aca="true" t="shared" si="1" ref="B11:B17">SUM(C11,D11)</f>
        <v>4750</v>
      </c>
      <c r="C11" s="25">
        <v>0</v>
      </c>
      <c r="D11" s="25">
        <v>4750</v>
      </c>
      <c r="E11" s="41">
        <f t="shared" si="0"/>
        <v>1508</v>
      </c>
      <c r="F11" s="39">
        <v>235</v>
      </c>
      <c r="G11" s="39">
        <v>1273</v>
      </c>
      <c r="H11" s="39">
        <v>356600</v>
      </c>
    </row>
    <row r="12" spans="1:8" ht="14.25" customHeight="1" hidden="1">
      <c r="A12" s="64" t="s">
        <v>108</v>
      </c>
      <c r="B12" s="41">
        <f t="shared" si="1"/>
        <v>0</v>
      </c>
      <c r="C12" s="25">
        <v>0</v>
      </c>
      <c r="D12" s="25">
        <v>0</v>
      </c>
      <c r="E12" s="41">
        <f t="shared" si="0"/>
        <v>136</v>
      </c>
      <c r="F12" s="39">
        <v>0</v>
      </c>
      <c r="G12" s="39">
        <v>136</v>
      </c>
      <c r="H12" s="39">
        <v>4330</v>
      </c>
    </row>
    <row r="13" spans="1:8" ht="14.25" customHeight="1" hidden="1">
      <c r="A13" s="64" t="s">
        <v>109</v>
      </c>
      <c r="B13" s="41">
        <f t="shared" si="1"/>
        <v>2265</v>
      </c>
      <c r="C13" s="25">
        <v>910</v>
      </c>
      <c r="D13" s="25">
        <v>1355</v>
      </c>
      <c r="E13" s="41">
        <f t="shared" si="0"/>
        <v>3211</v>
      </c>
      <c r="F13" s="39">
        <v>800</v>
      </c>
      <c r="G13" s="39">
        <v>2411</v>
      </c>
      <c r="H13" s="39">
        <v>126356</v>
      </c>
    </row>
    <row r="14" spans="1:8" ht="13.5" customHeight="1" hidden="1">
      <c r="A14" s="64" t="s">
        <v>110</v>
      </c>
      <c r="B14" s="41">
        <f t="shared" si="1"/>
        <v>0</v>
      </c>
      <c r="C14" s="25"/>
      <c r="D14" s="25"/>
      <c r="E14" s="41">
        <f t="shared" si="0"/>
        <v>130</v>
      </c>
      <c r="F14" s="39">
        <v>130</v>
      </c>
      <c r="G14" s="39"/>
      <c r="H14" s="39">
        <v>3486</v>
      </c>
    </row>
    <row r="15" spans="1:8" ht="13.5" customHeight="1" hidden="1">
      <c r="A15" s="64" t="s">
        <v>111</v>
      </c>
      <c r="B15" s="41">
        <f t="shared" si="1"/>
        <v>0</v>
      </c>
      <c r="C15" s="25"/>
      <c r="D15" s="25"/>
      <c r="E15" s="41">
        <f t="shared" si="0"/>
        <v>0</v>
      </c>
      <c r="F15" s="39"/>
      <c r="G15" s="39"/>
      <c r="H15" s="39">
        <v>0</v>
      </c>
    </row>
    <row r="16" spans="1:8" ht="13.5" customHeight="1" hidden="1">
      <c r="A16" s="64" t="s">
        <v>112</v>
      </c>
      <c r="B16" s="41">
        <f t="shared" si="1"/>
        <v>11730</v>
      </c>
      <c r="C16" s="24">
        <v>11730</v>
      </c>
      <c r="D16" s="145"/>
      <c r="E16" s="41">
        <f t="shared" si="0"/>
        <v>6260</v>
      </c>
      <c r="F16" s="24">
        <v>6260</v>
      </c>
      <c r="G16" s="39"/>
      <c r="H16" s="39">
        <v>1029883</v>
      </c>
    </row>
    <row r="17" spans="1:8" ht="13.5" customHeight="1" hidden="1">
      <c r="A17" s="64" t="s">
        <v>113</v>
      </c>
      <c r="B17" s="41">
        <f t="shared" si="1"/>
        <v>1175</v>
      </c>
      <c r="C17" s="24">
        <v>1175</v>
      </c>
      <c r="D17" s="145"/>
      <c r="E17" s="41">
        <f t="shared" si="0"/>
        <v>170</v>
      </c>
      <c r="F17" s="24">
        <v>170</v>
      </c>
      <c r="G17" s="39"/>
      <c r="H17" s="39">
        <v>18970</v>
      </c>
    </row>
    <row r="18" spans="1:8" ht="13.5" customHeight="1">
      <c r="A18" s="64" t="s">
        <v>129</v>
      </c>
      <c r="B18" s="41">
        <f>SUM(C18,D18)</f>
        <v>2670</v>
      </c>
      <c r="C18" s="129">
        <v>2670</v>
      </c>
      <c r="D18" s="137"/>
      <c r="E18" s="41">
        <f t="shared" si="0"/>
        <v>965</v>
      </c>
      <c r="F18" s="129">
        <v>965</v>
      </c>
      <c r="G18" s="133"/>
      <c r="H18" s="39">
        <v>263780</v>
      </c>
    </row>
    <row r="19" spans="1:8" ht="13.5" customHeight="1">
      <c r="A19" s="64" t="s">
        <v>146</v>
      </c>
      <c r="B19" s="41">
        <f>SUM(C19,D19)</f>
        <v>1270</v>
      </c>
      <c r="C19" s="129">
        <v>1270</v>
      </c>
      <c r="D19" s="137"/>
      <c r="E19" s="41">
        <f t="shared" si="0"/>
        <v>70</v>
      </c>
      <c r="F19" s="129">
        <v>70</v>
      </c>
      <c r="G19" s="133"/>
      <c r="H19" s="39">
        <v>140397</v>
      </c>
    </row>
    <row r="20" spans="1:8" ht="13.5" customHeight="1">
      <c r="A20" s="64" t="s">
        <v>161</v>
      </c>
      <c r="B20" s="41">
        <v>4392</v>
      </c>
      <c r="C20" s="129"/>
      <c r="D20" s="137"/>
      <c r="E20" s="41">
        <v>880</v>
      </c>
      <c r="F20" s="129"/>
      <c r="G20" s="133"/>
      <c r="H20" s="39">
        <v>363920</v>
      </c>
    </row>
    <row r="21" spans="1:8" ht="13.5" customHeight="1">
      <c r="A21" s="64" t="s">
        <v>165</v>
      </c>
      <c r="B21" s="41">
        <v>880</v>
      </c>
      <c r="C21" s="26"/>
      <c r="D21" s="144"/>
      <c r="E21" s="41">
        <v>631</v>
      </c>
      <c r="F21" s="26"/>
      <c r="G21" s="144"/>
      <c r="H21" s="26">
        <v>143028</v>
      </c>
    </row>
    <row r="22" spans="1:8" ht="13.5" customHeight="1">
      <c r="A22" s="64" t="s">
        <v>177</v>
      </c>
      <c r="B22" s="41">
        <v>0</v>
      </c>
      <c r="C22" s="26"/>
      <c r="D22" s="144"/>
      <c r="E22" s="41">
        <v>0</v>
      </c>
      <c r="F22" s="26"/>
      <c r="G22" s="144"/>
      <c r="H22" s="26">
        <v>0</v>
      </c>
    </row>
    <row r="23" spans="1:8" ht="10.5" customHeight="1">
      <c r="A23" s="62"/>
      <c r="B23" s="118"/>
      <c r="C23" s="132"/>
      <c r="D23" s="142"/>
      <c r="E23" s="95"/>
      <c r="F23" s="132"/>
      <c r="G23" s="142"/>
      <c r="H23" s="63"/>
    </row>
    <row r="24" spans="1:8" ht="13.5" customHeight="1" hidden="1">
      <c r="A24" s="30" t="s">
        <v>57</v>
      </c>
      <c r="B24" s="41">
        <f>SUM(B27:B29)</f>
        <v>880</v>
      </c>
      <c r="C24" s="26"/>
      <c r="D24" s="144"/>
      <c r="E24" s="41">
        <f>SUM(E27:E29)</f>
        <v>631</v>
      </c>
      <c r="F24" s="26"/>
      <c r="G24" s="144"/>
      <c r="H24" s="26">
        <f>SUM(H27:H29)</f>
        <v>143028</v>
      </c>
    </row>
    <row r="25" spans="1:8" ht="10.5" customHeight="1" hidden="1">
      <c r="A25" s="69"/>
      <c r="B25" s="124"/>
      <c r="C25" s="129"/>
      <c r="D25" s="137"/>
      <c r="E25" s="91"/>
      <c r="F25" s="129"/>
      <c r="G25" s="137"/>
      <c r="H25" s="53"/>
    </row>
    <row r="26" spans="1:8" ht="15" customHeight="1" hidden="1">
      <c r="A26" s="64"/>
      <c r="B26" s="41"/>
      <c r="C26" s="129"/>
      <c r="D26" s="137"/>
      <c r="E26" s="41"/>
      <c r="F26" s="129"/>
      <c r="G26" s="137"/>
      <c r="H26" s="53"/>
    </row>
    <row r="27" spans="1:8" ht="13.5" customHeight="1" hidden="1">
      <c r="A27" s="64" t="s">
        <v>84</v>
      </c>
      <c r="B27" s="41">
        <v>600</v>
      </c>
      <c r="C27" s="129"/>
      <c r="D27" s="137"/>
      <c r="E27" s="41">
        <v>126</v>
      </c>
      <c r="F27" s="129"/>
      <c r="G27" s="137"/>
      <c r="H27" s="53">
        <v>42814</v>
      </c>
    </row>
    <row r="28" spans="1:8" ht="13.5" customHeight="1" hidden="1">
      <c r="A28" s="64" t="s">
        <v>68</v>
      </c>
      <c r="B28" s="41">
        <v>280</v>
      </c>
      <c r="C28" s="129"/>
      <c r="D28" s="137"/>
      <c r="E28" s="41">
        <v>365</v>
      </c>
      <c r="F28" s="129"/>
      <c r="G28" s="137"/>
      <c r="H28" s="53">
        <v>88130</v>
      </c>
    </row>
    <row r="29" spans="1:8" ht="13.5" customHeight="1" hidden="1">
      <c r="A29" s="73" t="s">
        <v>69</v>
      </c>
      <c r="B29" s="120">
        <v>0</v>
      </c>
      <c r="C29" s="132"/>
      <c r="D29" s="142"/>
      <c r="E29" s="120">
        <v>140</v>
      </c>
      <c r="F29" s="132"/>
      <c r="G29" s="142"/>
      <c r="H29" s="63">
        <v>12084</v>
      </c>
    </row>
    <row r="30" spans="1:8" ht="12" customHeight="1" hidden="1">
      <c r="A30" s="32"/>
      <c r="B30" s="123"/>
      <c r="C30" s="129"/>
      <c r="D30" s="137"/>
      <c r="E30" s="91"/>
      <c r="F30" s="129"/>
      <c r="G30" s="137"/>
      <c r="H30" s="29"/>
    </row>
    <row r="31" spans="1:8" ht="16.5" hidden="1">
      <c r="A31" s="30" t="s">
        <v>58</v>
      </c>
      <c r="B31" s="41">
        <f>SUM(C31,D31)</f>
        <v>0</v>
      </c>
      <c r="C31" s="129">
        <f>SUM(C33:C33)</f>
        <v>0</v>
      </c>
      <c r="D31" s="137"/>
      <c r="E31" s="41">
        <f>SUM(F31,G31)</f>
        <v>0</v>
      </c>
      <c r="F31" s="129">
        <f>SUM(F33:F33)</f>
        <v>0</v>
      </c>
      <c r="G31" s="137"/>
      <c r="H31" s="29">
        <f>SUM(H33:H33)</f>
        <v>0</v>
      </c>
    </row>
    <row r="32" spans="1:8" ht="12" customHeight="1" hidden="1">
      <c r="A32" s="32"/>
      <c r="B32" s="123"/>
      <c r="C32" s="129"/>
      <c r="D32" s="137"/>
      <c r="E32" s="91"/>
      <c r="F32" s="129"/>
      <c r="G32" s="137"/>
      <c r="H32" s="29"/>
    </row>
    <row r="33" spans="1:8" ht="16.5" hidden="1">
      <c r="A33" s="125" t="s">
        <v>83</v>
      </c>
      <c r="B33" s="120">
        <f>SUM(C33,D33)</f>
        <v>0</v>
      </c>
      <c r="C33" s="132">
        <v>0</v>
      </c>
      <c r="D33" s="142"/>
      <c r="E33" s="120">
        <f>SUM(F33,G33)</f>
        <v>0</v>
      </c>
      <c r="F33" s="132">
        <v>0</v>
      </c>
      <c r="G33" s="142"/>
      <c r="H33" s="44">
        <v>0</v>
      </c>
    </row>
    <row r="34" spans="1:8" ht="15" customHeight="1" hidden="1">
      <c r="A34" s="66"/>
      <c r="B34" s="66"/>
      <c r="C34" s="37"/>
      <c r="D34" s="37"/>
      <c r="E34" s="37"/>
      <c r="F34" s="37"/>
      <c r="G34" s="37"/>
      <c r="H34" s="37"/>
    </row>
  </sheetData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32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9" s="17" customFormat="1" ht="41.25" customHeight="1">
      <c r="A1" s="15" t="s">
        <v>136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1.7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  <c r="I2" s="280"/>
    </row>
    <row r="3" spans="1:9" ht="16.5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  <c r="I3" s="55"/>
    </row>
    <row r="4" spans="1:9" ht="13.5" customHeight="1" hidden="1">
      <c r="A4" s="10" t="s">
        <v>5</v>
      </c>
      <c r="B4" s="10"/>
      <c r="C4" s="24" t="s">
        <v>31</v>
      </c>
      <c r="D4" s="25">
        <v>200</v>
      </c>
      <c r="E4" s="25"/>
      <c r="F4" s="25" t="s">
        <v>31</v>
      </c>
      <c r="G4" s="25" t="s">
        <v>31</v>
      </c>
      <c r="H4" s="39">
        <v>16800</v>
      </c>
      <c r="I4" s="37"/>
    </row>
    <row r="5" spans="1:9" ht="13.5" customHeight="1" hidden="1">
      <c r="A5" s="10" t="s">
        <v>6</v>
      </c>
      <c r="B5" s="10"/>
      <c r="C5" s="24" t="s">
        <v>31</v>
      </c>
      <c r="D5" s="25">
        <v>190</v>
      </c>
      <c r="E5" s="25"/>
      <c r="F5" s="25" t="s">
        <v>31</v>
      </c>
      <c r="G5" s="25">
        <v>507</v>
      </c>
      <c r="H5" s="39">
        <v>5293</v>
      </c>
      <c r="I5" s="37"/>
    </row>
    <row r="6" spans="1:9" ht="13.5" customHeight="1" hidden="1">
      <c r="A6" s="10" t="s">
        <v>7</v>
      </c>
      <c r="B6" s="10"/>
      <c r="C6" s="24">
        <v>200</v>
      </c>
      <c r="D6" s="25">
        <v>420</v>
      </c>
      <c r="E6" s="25"/>
      <c r="F6" s="25">
        <v>0</v>
      </c>
      <c r="G6" s="25">
        <v>250</v>
      </c>
      <c r="H6" s="39">
        <v>47174</v>
      </c>
      <c r="I6" s="37"/>
    </row>
    <row r="7" spans="1:9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9">
        <v>0</v>
      </c>
      <c r="I7" s="37"/>
    </row>
    <row r="8" spans="1:9" ht="15" customHeight="1" hidden="1">
      <c r="A8" s="10" t="s">
        <v>32</v>
      </c>
      <c r="B8" s="10"/>
      <c r="C8" s="24">
        <v>0</v>
      </c>
      <c r="D8" s="24">
        <v>0</v>
      </c>
      <c r="E8" s="24"/>
      <c r="F8" s="24">
        <v>370</v>
      </c>
      <c r="G8" s="25">
        <v>0</v>
      </c>
      <c r="H8" s="39">
        <v>21000</v>
      </c>
      <c r="I8" s="37"/>
    </row>
    <row r="9" spans="1:9" ht="15" customHeight="1" hidden="1">
      <c r="A9" s="10" t="s">
        <v>35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37"/>
    </row>
    <row r="10" spans="1:9" ht="15" customHeight="1" hidden="1">
      <c r="A10" s="10" t="s">
        <v>36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0</v>
      </c>
      <c r="F10" s="39">
        <v>0</v>
      </c>
      <c r="G10" s="39">
        <v>0</v>
      </c>
      <c r="H10" s="39">
        <v>15500</v>
      </c>
      <c r="I10" s="37"/>
    </row>
    <row r="11" spans="1:9" ht="15" customHeight="1" hidden="1">
      <c r="A11" s="10" t="s">
        <v>54</v>
      </c>
      <c r="B11" s="41">
        <f t="shared" si="0"/>
        <v>600</v>
      </c>
      <c r="C11" s="24">
        <v>0</v>
      </c>
      <c r="D11" s="39">
        <v>600</v>
      </c>
      <c r="E11" s="41">
        <f t="shared" si="1"/>
        <v>100</v>
      </c>
      <c r="F11" s="39">
        <v>40</v>
      </c>
      <c r="G11" s="39">
        <v>60</v>
      </c>
      <c r="H11" s="39">
        <v>29680</v>
      </c>
      <c r="I11" s="37"/>
    </row>
    <row r="12" spans="1:9" ht="14.25" customHeight="1" hidden="1">
      <c r="A12" s="64" t="s">
        <v>108</v>
      </c>
      <c r="B12" s="41">
        <f t="shared" si="0"/>
        <v>0</v>
      </c>
      <c r="C12" s="24">
        <v>0</v>
      </c>
      <c r="D12" s="39">
        <v>0</v>
      </c>
      <c r="E12" s="41">
        <f t="shared" si="1"/>
        <v>800</v>
      </c>
      <c r="F12" s="39">
        <v>800</v>
      </c>
      <c r="G12" s="145">
        <v>0</v>
      </c>
      <c r="H12" s="24">
        <v>12000</v>
      </c>
      <c r="I12" s="37"/>
    </row>
    <row r="13" spans="1:9" ht="14.25" customHeight="1" hidden="1">
      <c r="A13" s="64" t="s">
        <v>109</v>
      </c>
      <c r="B13" s="41">
        <f t="shared" si="0"/>
        <v>330</v>
      </c>
      <c r="C13" s="24">
        <v>330</v>
      </c>
      <c r="D13" s="39">
        <v>0</v>
      </c>
      <c r="E13" s="41">
        <f t="shared" si="1"/>
        <v>480</v>
      </c>
      <c r="F13" s="39">
        <v>200</v>
      </c>
      <c r="G13" s="145">
        <v>280</v>
      </c>
      <c r="H13" s="24">
        <v>42350</v>
      </c>
      <c r="I13" s="37"/>
    </row>
    <row r="14" spans="1:9" ht="14.25" customHeight="1" hidden="1">
      <c r="A14" s="64" t="s">
        <v>110</v>
      </c>
      <c r="B14" s="41">
        <f t="shared" si="0"/>
        <v>0</v>
      </c>
      <c r="C14" s="26"/>
      <c r="D14" s="144"/>
      <c r="E14" s="41">
        <f t="shared" si="1"/>
        <v>0</v>
      </c>
      <c r="F14" s="24"/>
      <c r="G14" s="145"/>
      <c r="H14" s="24">
        <v>0</v>
      </c>
      <c r="I14" s="37"/>
    </row>
    <row r="15" spans="1:9" ht="14.25" customHeight="1" hidden="1">
      <c r="A15" s="64" t="s">
        <v>111</v>
      </c>
      <c r="B15" s="41">
        <f t="shared" si="0"/>
        <v>20</v>
      </c>
      <c r="C15" s="140">
        <v>20</v>
      </c>
      <c r="D15" s="146"/>
      <c r="E15" s="41">
        <f t="shared" si="1"/>
        <v>0</v>
      </c>
      <c r="F15" s="147"/>
      <c r="G15" s="148"/>
      <c r="H15" s="24">
        <v>420</v>
      </c>
      <c r="I15" s="37"/>
    </row>
    <row r="16" spans="1:9" ht="14.25" customHeight="1" hidden="1">
      <c r="A16" s="64" t="s">
        <v>112</v>
      </c>
      <c r="B16" s="41">
        <f t="shared" si="0"/>
        <v>500</v>
      </c>
      <c r="C16" s="140">
        <v>500</v>
      </c>
      <c r="D16" s="146"/>
      <c r="E16" s="41">
        <f t="shared" si="1"/>
        <v>1910</v>
      </c>
      <c r="F16" s="147">
        <v>1910</v>
      </c>
      <c r="G16" s="148"/>
      <c r="H16" s="24">
        <v>59664</v>
      </c>
      <c r="I16" s="37"/>
    </row>
    <row r="17" spans="1:9" ht="14.25" customHeight="1" hidden="1">
      <c r="A17" s="64" t="s">
        <v>113</v>
      </c>
      <c r="B17" s="41">
        <f t="shared" si="0"/>
        <v>80</v>
      </c>
      <c r="C17" s="140">
        <v>80</v>
      </c>
      <c r="D17" s="146"/>
      <c r="E17" s="41">
        <f t="shared" si="1"/>
        <v>0</v>
      </c>
      <c r="F17" s="147">
        <v>0</v>
      </c>
      <c r="G17" s="148"/>
      <c r="H17" s="24">
        <v>4976</v>
      </c>
      <c r="I17" s="37"/>
    </row>
    <row r="18" spans="1:9" ht="14.25" customHeight="1">
      <c r="A18" s="64" t="s">
        <v>129</v>
      </c>
      <c r="B18" s="41">
        <f t="shared" si="0"/>
        <v>0</v>
      </c>
      <c r="C18" s="129">
        <v>0</v>
      </c>
      <c r="D18" s="137"/>
      <c r="E18" s="41">
        <f t="shared" si="1"/>
        <v>0</v>
      </c>
      <c r="F18" s="129">
        <v>0</v>
      </c>
      <c r="G18" s="137"/>
      <c r="H18" s="24">
        <v>10600</v>
      </c>
      <c r="I18" s="282" t="s">
        <v>163</v>
      </c>
    </row>
    <row r="19" spans="1:9" ht="14.25" customHeight="1">
      <c r="A19" s="64" t="s">
        <v>146</v>
      </c>
      <c r="B19" s="41">
        <f t="shared" si="0"/>
        <v>20</v>
      </c>
      <c r="C19" s="129">
        <v>20</v>
      </c>
      <c r="D19" s="137"/>
      <c r="E19" s="41">
        <f t="shared" si="1"/>
        <v>0</v>
      </c>
      <c r="F19" s="129">
        <v>0</v>
      </c>
      <c r="G19" s="137"/>
      <c r="H19" s="24">
        <v>10410</v>
      </c>
      <c r="I19" s="37"/>
    </row>
    <row r="20" spans="1:9" ht="14.25" customHeight="1">
      <c r="A20" s="64" t="s">
        <v>161</v>
      </c>
      <c r="B20" s="41">
        <v>3130</v>
      </c>
      <c r="C20" s="129"/>
      <c r="D20" s="137"/>
      <c r="E20" s="41">
        <v>1900</v>
      </c>
      <c r="F20" s="129"/>
      <c r="G20" s="137"/>
      <c r="H20" s="24">
        <v>90600</v>
      </c>
      <c r="I20" s="37"/>
    </row>
    <row r="21" spans="1:9" ht="14.25" customHeight="1">
      <c r="A21" s="64" t="s">
        <v>165</v>
      </c>
      <c r="B21" s="41">
        <v>200</v>
      </c>
      <c r="C21" s="129"/>
      <c r="D21" s="137"/>
      <c r="E21" s="41">
        <v>500</v>
      </c>
      <c r="F21" s="129"/>
      <c r="G21" s="137"/>
      <c r="H21" s="24">
        <v>57300</v>
      </c>
      <c r="I21" s="37"/>
    </row>
    <row r="22" spans="1:9" ht="14.25" customHeight="1">
      <c r="A22" s="64" t="s">
        <v>178</v>
      </c>
      <c r="B22" s="41">
        <v>0</v>
      </c>
      <c r="C22" s="129"/>
      <c r="D22" s="137"/>
      <c r="E22" s="41">
        <v>0</v>
      </c>
      <c r="F22" s="129"/>
      <c r="G22" s="137"/>
      <c r="H22" s="24">
        <v>0</v>
      </c>
      <c r="I22" s="37"/>
    </row>
    <row r="23" spans="1:9" ht="11.25" customHeight="1">
      <c r="A23" s="62"/>
      <c r="B23" s="118"/>
      <c r="C23" s="132"/>
      <c r="D23" s="142"/>
      <c r="E23" s="95"/>
      <c r="F23" s="132"/>
      <c r="G23" s="142"/>
      <c r="H23" s="63"/>
      <c r="I23" s="37"/>
    </row>
    <row r="24" spans="1:9" ht="13.5" customHeight="1" hidden="1">
      <c r="A24" s="30" t="s">
        <v>57</v>
      </c>
      <c r="B24" s="122">
        <f>SUM(B26:B27)</f>
        <v>200</v>
      </c>
      <c r="C24" s="129"/>
      <c r="D24" s="137"/>
      <c r="E24" s="122">
        <f>SUM(E26:E27)</f>
        <v>500</v>
      </c>
      <c r="F24" s="129"/>
      <c r="G24" s="137"/>
      <c r="H24" s="53">
        <f>SUM(H26:H27)</f>
        <v>57300</v>
      </c>
      <c r="I24" s="37"/>
    </row>
    <row r="25" spans="1:9" ht="11.25" customHeight="1" hidden="1">
      <c r="A25" s="27"/>
      <c r="B25" s="107"/>
      <c r="C25" s="129"/>
      <c r="D25" s="137"/>
      <c r="E25" s="91"/>
      <c r="F25" s="129"/>
      <c r="G25" s="137"/>
      <c r="H25" s="53"/>
      <c r="I25" s="37"/>
    </row>
    <row r="26" spans="1:9" ht="13.5" customHeight="1" hidden="1">
      <c r="A26" s="64" t="s">
        <v>103</v>
      </c>
      <c r="B26" s="107">
        <v>0</v>
      </c>
      <c r="C26" s="129" t="s">
        <v>162</v>
      </c>
      <c r="D26" s="137"/>
      <c r="E26" s="107">
        <v>500</v>
      </c>
      <c r="F26" s="129" t="s">
        <v>162</v>
      </c>
      <c r="G26" s="137"/>
      <c r="H26" s="53">
        <v>33000</v>
      </c>
      <c r="I26" s="218"/>
    </row>
    <row r="27" spans="1:9" ht="13.5" customHeight="1" hidden="1">
      <c r="A27" s="68" t="s">
        <v>104</v>
      </c>
      <c r="B27" s="211">
        <v>200</v>
      </c>
      <c r="C27" s="132"/>
      <c r="D27" s="149"/>
      <c r="E27" s="120">
        <f>SUM(F27,G27)</f>
        <v>0</v>
      </c>
      <c r="F27" s="132"/>
      <c r="G27" s="149"/>
      <c r="H27" s="150">
        <v>24300</v>
      </c>
      <c r="I27" s="55"/>
    </row>
    <row r="28" spans="1:9" ht="9" customHeight="1" hidden="1">
      <c r="A28" s="27"/>
      <c r="B28" s="107"/>
      <c r="C28" s="129"/>
      <c r="D28" s="137"/>
      <c r="E28" s="91"/>
      <c r="F28" s="129"/>
      <c r="G28" s="137"/>
      <c r="H28" s="29"/>
      <c r="I28" s="37"/>
    </row>
    <row r="29" spans="1:9" ht="13.5" customHeight="1" hidden="1">
      <c r="A29" s="30" t="s">
        <v>39</v>
      </c>
      <c r="B29" s="122"/>
      <c r="C29" s="129">
        <f>SUM(C31)</f>
        <v>0</v>
      </c>
      <c r="D29" s="137"/>
      <c r="E29" s="91"/>
      <c r="F29" s="129">
        <f>SUM(F31)</f>
        <v>0</v>
      </c>
      <c r="G29" s="137"/>
      <c r="H29" s="29">
        <f>SUM(H31)</f>
        <v>0</v>
      </c>
      <c r="I29" s="37"/>
    </row>
    <row r="30" spans="1:9" ht="9.75" customHeight="1" hidden="1">
      <c r="A30" s="30"/>
      <c r="B30" s="122"/>
      <c r="C30" s="129"/>
      <c r="D30" s="137"/>
      <c r="E30" s="91"/>
      <c r="F30" s="129"/>
      <c r="G30" s="137"/>
      <c r="H30" s="29"/>
      <c r="I30" s="37"/>
    </row>
    <row r="31" spans="1:9" s="55" customFormat="1" ht="16.5" customHeight="1" hidden="1">
      <c r="A31" s="54" t="s">
        <v>40</v>
      </c>
      <c r="B31" s="138"/>
      <c r="C31" s="132">
        <v>0</v>
      </c>
      <c r="D31" s="142"/>
      <c r="E31" s="95"/>
      <c r="F31" s="132">
        <v>0</v>
      </c>
      <c r="G31" s="142"/>
      <c r="H31" s="44">
        <v>0</v>
      </c>
      <c r="I31" s="37"/>
    </row>
    <row r="32" spans="1:9" ht="16.5" customHeight="1">
      <c r="A32" s="22" t="s">
        <v>155</v>
      </c>
      <c r="B32" s="37"/>
      <c r="C32" s="37"/>
      <c r="D32" s="37"/>
      <c r="E32" s="37"/>
      <c r="F32" s="37"/>
      <c r="G32" s="37"/>
      <c r="I32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8.5" customHeight="1">
      <c r="A1" s="15" t="s">
        <v>137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1" t="s">
        <v>97</v>
      </c>
      <c r="C2" s="18" t="s">
        <v>96</v>
      </c>
      <c r="D2" s="19"/>
      <c r="E2" s="116" t="s">
        <v>100</v>
      </c>
      <c r="F2" s="20" t="s">
        <v>30</v>
      </c>
      <c r="G2" s="20"/>
      <c r="H2" s="86" t="s">
        <v>90</v>
      </c>
    </row>
    <row r="3" spans="1:8" ht="18" customHeight="1">
      <c r="A3" s="9" t="s">
        <v>56</v>
      </c>
      <c r="B3" s="114" t="s">
        <v>98</v>
      </c>
      <c r="C3" s="20" t="s">
        <v>2</v>
      </c>
      <c r="D3" s="115" t="s">
        <v>3</v>
      </c>
      <c r="E3" s="117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815</v>
      </c>
      <c r="D4" s="41">
        <v>590</v>
      </c>
      <c r="E4" s="41"/>
      <c r="F4" s="41">
        <v>1022</v>
      </c>
      <c r="G4" s="41">
        <v>80</v>
      </c>
      <c r="H4" s="38">
        <v>63323</v>
      </c>
    </row>
    <row r="5" spans="1:8" ht="13.5" customHeight="1" hidden="1">
      <c r="A5" s="10" t="s">
        <v>6</v>
      </c>
      <c r="B5" s="10"/>
      <c r="C5" s="26">
        <v>151</v>
      </c>
      <c r="D5" s="41">
        <v>182</v>
      </c>
      <c r="E5" s="41"/>
      <c r="F5" s="41">
        <v>20</v>
      </c>
      <c r="G5" s="41">
        <v>300</v>
      </c>
      <c r="H5" s="38">
        <v>25178</v>
      </c>
    </row>
    <row r="6" spans="1:8" ht="13.5" customHeight="1" hidden="1">
      <c r="A6" s="10" t="s">
        <v>7</v>
      </c>
      <c r="B6" s="10"/>
      <c r="C6" s="26">
        <v>8762</v>
      </c>
      <c r="D6" s="41">
        <v>1250</v>
      </c>
      <c r="E6" s="41"/>
      <c r="F6" s="41">
        <v>5747</v>
      </c>
      <c r="G6" s="41">
        <v>1885</v>
      </c>
      <c r="H6" s="38">
        <v>521168</v>
      </c>
    </row>
    <row r="7" spans="1:8" ht="15" customHeight="1" hidden="1">
      <c r="A7" s="10" t="s">
        <v>49</v>
      </c>
      <c r="B7" s="10"/>
      <c r="C7" s="26">
        <v>0</v>
      </c>
      <c r="D7" s="41">
        <v>450</v>
      </c>
      <c r="E7" s="41"/>
      <c r="F7" s="41">
        <v>230</v>
      </c>
      <c r="G7" s="41">
        <v>426</v>
      </c>
      <c r="H7" s="38">
        <v>58396</v>
      </c>
    </row>
    <row r="8" spans="1:8" ht="15" customHeight="1" hidden="1">
      <c r="A8" s="10" t="s">
        <v>32</v>
      </c>
      <c r="B8" s="10"/>
      <c r="C8" s="26">
        <v>4714</v>
      </c>
      <c r="D8" s="41">
        <v>3317</v>
      </c>
      <c r="E8" s="41"/>
      <c r="F8" s="41">
        <v>2061</v>
      </c>
      <c r="G8" s="41">
        <v>29185</v>
      </c>
      <c r="H8" s="38">
        <v>1819624</v>
      </c>
    </row>
    <row r="9" spans="1:8" ht="15" customHeight="1" hidden="1">
      <c r="A9" s="10" t="s">
        <v>35</v>
      </c>
      <c r="B9" s="10"/>
      <c r="C9" s="24">
        <v>70</v>
      </c>
      <c r="D9" s="24">
        <v>1012</v>
      </c>
      <c r="E9" s="24"/>
      <c r="F9" s="24">
        <v>0</v>
      </c>
      <c r="G9" s="24">
        <v>4004</v>
      </c>
      <c r="H9" s="24">
        <v>96729</v>
      </c>
    </row>
    <row r="10" spans="1:8" ht="15" customHeight="1" hidden="1">
      <c r="A10" s="10" t="s">
        <v>36</v>
      </c>
      <c r="B10" s="41">
        <f>SUM(C10,D10)</f>
        <v>2938</v>
      </c>
      <c r="C10" s="25">
        <v>900</v>
      </c>
      <c r="D10" s="25">
        <v>2038</v>
      </c>
      <c r="E10" s="41">
        <f aca="true" t="shared" si="0" ref="E10:E19">SUM(F10,G10)</f>
        <v>2485</v>
      </c>
      <c r="F10" s="39">
        <v>150</v>
      </c>
      <c r="G10" s="39">
        <v>2335</v>
      </c>
      <c r="H10" s="39">
        <v>174086</v>
      </c>
    </row>
    <row r="11" spans="1:8" ht="15" customHeight="1" hidden="1">
      <c r="A11" s="10" t="s">
        <v>54</v>
      </c>
      <c r="B11" s="41">
        <f aca="true" t="shared" si="1" ref="B11:B19">SUM(C11,D11)</f>
        <v>39230</v>
      </c>
      <c r="C11" s="25">
        <v>0</v>
      </c>
      <c r="D11" s="25">
        <v>39230</v>
      </c>
      <c r="E11" s="41">
        <f t="shared" si="0"/>
        <v>12855</v>
      </c>
      <c r="F11" s="39">
        <v>150</v>
      </c>
      <c r="G11" s="39">
        <v>12705</v>
      </c>
      <c r="H11" s="39">
        <v>1426797</v>
      </c>
    </row>
    <row r="12" spans="1:8" ht="15" customHeight="1" hidden="1">
      <c r="A12" s="134" t="s">
        <v>108</v>
      </c>
      <c r="B12" s="41">
        <f t="shared" si="1"/>
        <v>520</v>
      </c>
      <c r="C12" s="25">
        <v>150</v>
      </c>
      <c r="D12" s="25">
        <v>370</v>
      </c>
      <c r="E12" s="41">
        <f t="shared" si="0"/>
        <v>294</v>
      </c>
      <c r="F12" s="39">
        <v>74</v>
      </c>
      <c r="G12" s="145">
        <v>220</v>
      </c>
      <c r="H12" s="24">
        <v>65950</v>
      </c>
    </row>
    <row r="13" spans="1:8" ht="15" customHeight="1" hidden="1">
      <c r="A13" s="134" t="s">
        <v>109</v>
      </c>
      <c r="B13" s="41">
        <f t="shared" si="1"/>
        <v>9229</v>
      </c>
      <c r="C13" s="25">
        <v>8033</v>
      </c>
      <c r="D13" s="25">
        <v>1196</v>
      </c>
      <c r="E13" s="41">
        <f t="shared" si="0"/>
        <v>20774</v>
      </c>
      <c r="F13" s="39">
        <v>19934</v>
      </c>
      <c r="G13" s="145">
        <v>840</v>
      </c>
      <c r="H13" s="24">
        <v>1113898</v>
      </c>
    </row>
    <row r="14" spans="1:8" ht="15" customHeight="1" hidden="1">
      <c r="A14" s="134" t="s">
        <v>110</v>
      </c>
      <c r="B14" s="41">
        <f t="shared" si="1"/>
        <v>0</v>
      </c>
      <c r="C14" s="25"/>
      <c r="D14" s="25"/>
      <c r="E14" s="41">
        <f t="shared" si="0"/>
        <v>0</v>
      </c>
      <c r="F14" s="39"/>
      <c r="G14" s="145"/>
      <c r="H14" s="24">
        <v>3200</v>
      </c>
    </row>
    <row r="15" spans="1:8" s="83" customFormat="1" ht="15" customHeight="1" hidden="1">
      <c r="A15" s="64" t="s">
        <v>111</v>
      </c>
      <c r="B15" s="41">
        <f t="shared" si="1"/>
        <v>0</v>
      </c>
      <c r="C15" s="25"/>
      <c r="D15" s="25"/>
      <c r="E15" s="41">
        <f t="shared" si="0"/>
        <v>300</v>
      </c>
      <c r="F15" s="151">
        <v>300</v>
      </c>
      <c r="G15" s="148"/>
      <c r="H15" s="24">
        <v>1499</v>
      </c>
    </row>
    <row r="16" spans="1:9" s="83" customFormat="1" ht="15" customHeight="1" hidden="1">
      <c r="A16" s="64" t="s">
        <v>112</v>
      </c>
      <c r="B16" s="41">
        <f t="shared" si="1"/>
        <v>4602</v>
      </c>
      <c r="C16" s="24">
        <v>4602</v>
      </c>
      <c r="D16" s="145"/>
      <c r="E16" s="41">
        <f t="shared" si="0"/>
        <v>7333</v>
      </c>
      <c r="F16" s="151">
        <v>7333</v>
      </c>
      <c r="G16" s="148"/>
      <c r="H16" s="24">
        <v>601726</v>
      </c>
      <c r="I16" s="65"/>
    </row>
    <row r="17" spans="1:9" s="83" customFormat="1" ht="15" customHeight="1" hidden="1">
      <c r="A17" s="64" t="s">
        <v>113</v>
      </c>
      <c r="B17" s="41">
        <f t="shared" si="1"/>
        <v>430</v>
      </c>
      <c r="C17" s="24">
        <v>430</v>
      </c>
      <c r="D17" s="145"/>
      <c r="E17" s="41">
        <f t="shared" si="0"/>
        <v>2010</v>
      </c>
      <c r="F17" s="151">
        <v>2010</v>
      </c>
      <c r="G17" s="148"/>
      <c r="H17" s="24">
        <v>137915</v>
      </c>
      <c r="I17" s="65"/>
    </row>
    <row r="18" spans="1:9" s="83" customFormat="1" ht="15" customHeight="1">
      <c r="A18" s="64" t="s">
        <v>129</v>
      </c>
      <c r="B18" s="41">
        <f t="shared" si="1"/>
        <v>760</v>
      </c>
      <c r="C18" s="129">
        <v>760</v>
      </c>
      <c r="D18" s="137"/>
      <c r="E18" s="41">
        <f t="shared" si="0"/>
        <v>1970</v>
      </c>
      <c r="F18" s="129">
        <v>1970</v>
      </c>
      <c r="G18" s="137"/>
      <c r="H18" s="24">
        <v>146650</v>
      </c>
      <c r="I18" s="65"/>
    </row>
    <row r="19" spans="1:9" s="83" customFormat="1" ht="15" customHeight="1">
      <c r="A19" s="64" t="s">
        <v>146</v>
      </c>
      <c r="B19" s="41">
        <f t="shared" si="1"/>
        <v>690</v>
      </c>
      <c r="C19" s="129">
        <v>690</v>
      </c>
      <c r="D19" s="137"/>
      <c r="E19" s="41">
        <f t="shared" si="0"/>
        <v>1650</v>
      </c>
      <c r="F19" s="129">
        <v>1650</v>
      </c>
      <c r="G19" s="137"/>
      <c r="H19" s="24">
        <v>252562</v>
      </c>
      <c r="I19" s="65"/>
    </row>
    <row r="20" spans="1:9" s="83" customFormat="1" ht="15" customHeight="1">
      <c r="A20" s="64" t="s">
        <v>161</v>
      </c>
      <c r="B20" s="41">
        <v>7372</v>
      </c>
      <c r="C20" s="129"/>
      <c r="D20" s="137"/>
      <c r="E20" s="41">
        <v>12905</v>
      </c>
      <c r="F20" s="129"/>
      <c r="G20" s="137"/>
      <c r="H20" s="24">
        <v>1373710</v>
      </c>
      <c r="I20" s="65"/>
    </row>
    <row r="21" spans="1:9" s="83" customFormat="1" ht="15" customHeight="1">
      <c r="A21" s="64" t="s">
        <v>165</v>
      </c>
      <c r="B21" s="41">
        <v>8350</v>
      </c>
      <c r="C21" s="26"/>
      <c r="D21" s="144"/>
      <c r="E21" s="41">
        <v>10229</v>
      </c>
      <c r="F21" s="26"/>
      <c r="G21" s="144"/>
      <c r="H21" s="26">
        <v>1660933</v>
      </c>
      <c r="I21" s="65"/>
    </row>
    <row r="22" spans="1:9" s="83" customFormat="1" ht="15" customHeight="1">
      <c r="A22" s="64" t="s">
        <v>174</v>
      </c>
      <c r="B22" s="41">
        <v>0</v>
      </c>
      <c r="C22" s="26"/>
      <c r="D22" s="144"/>
      <c r="E22" s="41">
        <v>0</v>
      </c>
      <c r="F22" s="26"/>
      <c r="G22" s="144"/>
      <c r="H22" s="26">
        <v>0</v>
      </c>
      <c r="I22" s="65"/>
    </row>
    <row r="23" spans="1:9" ht="8.25" customHeight="1">
      <c r="A23" s="285"/>
      <c r="B23" s="118"/>
      <c r="C23" s="132"/>
      <c r="D23" s="142"/>
      <c r="E23" s="95"/>
      <c r="F23" s="132"/>
      <c r="G23" s="142"/>
      <c r="H23" s="44"/>
      <c r="I23" s="37"/>
    </row>
    <row r="24" spans="1:9" ht="15" customHeight="1" hidden="1">
      <c r="A24" s="61" t="s">
        <v>57</v>
      </c>
      <c r="B24" s="122">
        <f>SUM(B26:B27)</f>
        <v>8350</v>
      </c>
      <c r="C24" s="26"/>
      <c r="D24" s="144"/>
      <c r="E24" s="122">
        <f>SUM(E26:E27)</f>
        <v>10229</v>
      </c>
      <c r="F24" s="26"/>
      <c r="G24" s="144"/>
      <c r="H24" s="31">
        <f>SUM(H26:H27)</f>
        <v>1660933</v>
      </c>
      <c r="I24" s="37"/>
    </row>
    <row r="25" spans="1:9" ht="9" customHeight="1" hidden="1">
      <c r="A25" s="37"/>
      <c r="B25" s="123"/>
      <c r="C25" s="129"/>
      <c r="D25" s="137"/>
      <c r="E25" s="91"/>
      <c r="F25" s="129"/>
      <c r="G25" s="137"/>
      <c r="H25" s="29"/>
      <c r="I25" s="37"/>
    </row>
    <row r="26" spans="1:9" s="83" customFormat="1" ht="15" customHeight="1" hidden="1">
      <c r="A26" s="82" t="s">
        <v>103</v>
      </c>
      <c r="B26" s="41">
        <v>8335</v>
      </c>
      <c r="C26" s="273"/>
      <c r="D26" s="273"/>
      <c r="E26" s="41">
        <v>9435</v>
      </c>
      <c r="F26" s="273"/>
      <c r="G26" s="273"/>
      <c r="H26" s="53">
        <v>1625583</v>
      </c>
      <c r="I26" s="65"/>
    </row>
    <row r="27" spans="1:9" ht="15" customHeight="1" hidden="1">
      <c r="A27" s="274" t="s">
        <v>104</v>
      </c>
      <c r="B27" s="120">
        <v>15</v>
      </c>
      <c r="C27" s="275">
        <v>210</v>
      </c>
      <c r="D27" s="275"/>
      <c r="E27" s="120">
        <v>794</v>
      </c>
      <c r="F27" s="275">
        <v>950</v>
      </c>
      <c r="G27" s="275"/>
      <c r="H27" s="63">
        <v>35350</v>
      </c>
      <c r="I27" s="37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設施災情表</dc:title>
  <dc:subject/>
  <dc:creator>會計室</dc:creator>
  <cp:keywords/>
  <dc:description/>
  <cp:lastModifiedBy>WRA</cp:lastModifiedBy>
  <cp:lastPrinted>2011-07-11T01:18:57Z</cp:lastPrinted>
  <dcterms:created xsi:type="dcterms:W3CDTF">2002-05-31T06:47:52Z</dcterms:created>
  <dcterms:modified xsi:type="dcterms:W3CDTF">2011-07-11T01:19:01Z</dcterms:modified>
  <cp:category/>
  <cp:version/>
  <cp:contentType/>
  <cp:contentStatus/>
</cp:coreProperties>
</file>