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21" windowWidth="7620" windowHeight="8715" tabRatio="748" activeTab="4"/>
  </bookViews>
  <sheets>
    <sheet name="總表海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彰化" sheetId="8" r:id="rId8"/>
    <sheet name="南投" sheetId="9" r:id="rId9"/>
    <sheet name="雲林" sheetId="10" r:id="rId10"/>
    <sheet name="嘉義" sheetId="11" r:id="rId11"/>
    <sheet name="臺南" sheetId="12" r:id="rId12"/>
    <sheet name="高雄" sheetId="13" r:id="rId13"/>
    <sheet name="屏東" sheetId="14" r:id="rId14"/>
    <sheet name="臺東" sheetId="15" r:id="rId15"/>
    <sheet name="花蓮" sheetId="16" r:id="rId16"/>
    <sheet name="澎湖" sheetId="17" r:id="rId17"/>
    <sheet name="基市" sheetId="18" r:id="rId18"/>
    <sheet name="竹市" sheetId="19" r:id="rId19"/>
    <sheet name="中市" sheetId="20" r:id="rId20"/>
    <sheet name="嘉市" sheetId="21" r:id="rId21"/>
    <sheet name="南市" sheetId="22" r:id="rId22"/>
    <sheet name="北市" sheetId="23" r:id="rId23"/>
    <sheet name="高市" sheetId="24" r:id="rId24"/>
    <sheet name="金門縣" sheetId="25" r:id="rId25"/>
    <sheet name="連江縣" sheetId="26" r:id="rId26"/>
  </sheets>
  <definedNames>
    <definedName name="_xlnm.Print_Area" localSheetId="19">'中市'!#REF!</definedName>
    <definedName name="_xlnm.Print_Area" localSheetId="22">'北市'!$A$28:$M$50</definedName>
    <definedName name="_xlnm.Print_Area" localSheetId="18">'竹市'!$A$1:$M$27</definedName>
    <definedName name="_xlnm.Print_Area" localSheetId="2">'宜蘭'!$A$1:$M$27</definedName>
    <definedName name="_xlnm.Print_Area" localSheetId="15">'花蓮'!$A$1:$M$27</definedName>
    <definedName name="_xlnm.Print_Area" localSheetId="24">'金門縣'!$A$1:$M$23</definedName>
    <definedName name="_xlnm.Print_Area" localSheetId="21">'南市'!$A$1:$M$23</definedName>
    <definedName name="_xlnm.Print_Area" localSheetId="8">'南投'!$A$1:$M$23</definedName>
    <definedName name="_xlnm.Print_Area" localSheetId="13">'屏東'!$A$1:$M$23</definedName>
    <definedName name="_xlnm.Print_Area" localSheetId="5">'苗栗'!$A$1:$M$27</definedName>
    <definedName name="_xlnm.Print_Area" localSheetId="3">'桃園'!$A$1:$M$27</definedName>
    <definedName name="_xlnm.Print_Area" localSheetId="23">'高市'!$A$1:$M$23</definedName>
    <definedName name="_xlnm.Print_Area" localSheetId="12">'高雄'!$A$1:$M$27</definedName>
    <definedName name="_xlnm.Print_Area" localSheetId="17">'基市'!$A$1:$M$28</definedName>
    <definedName name="_xlnm.Print_Area" localSheetId="25">'連江縣'!$A$1:$M$23</definedName>
    <definedName name="_xlnm.Print_Area" localSheetId="9">'雲林'!$A$1:$M$27</definedName>
    <definedName name="_xlnm.Print_Area" localSheetId="4">'新竹'!$A$1:$M$27</definedName>
    <definedName name="_xlnm.Print_Area" localSheetId="20">'嘉市'!#REF!</definedName>
    <definedName name="_xlnm.Print_Area" localSheetId="10">'嘉義'!$A$1:$M$23</definedName>
    <definedName name="_xlnm.Print_Area" localSheetId="7">'彰化'!$A$1:$M$27</definedName>
    <definedName name="_xlnm.Print_Area" localSheetId="6">'臺中'!$A$1:$M$27</definedName>
    <definedName name="_xlnm.Print_Area" localSheetId="1">'臺北'!$A$1:$M$27</definedName>
    <definedName name="_xlnm.Print_Area" localSheetId="14">'臺東'!$A$1:$M$23</definedName>
    <definedName name="_xlnm.Print_Area" localSheetId="11">'臺南'!$A$1:$M$31</definedName>
    <definedName name="_xlnm.Print_Area" localSheetId="16">'澎湖'!$A$1:$M$27</definedName>
    <definedName name="_xlnm.Print_Area" localSheetId="0">'總表海'!$A$1:$Z$56</definedName>
  </definedNames>
  <calcPr fullCalcOnLoad="1"/>
</workbook>
</file>

<file path=xl/sharedStrings.xml><?xml version="1.0" encoding="utf-8"?>
<sst xmlns="http://schemas.openxmlformats.org/spreadsheetml/2006/main" count="1606" uniqueCount="165">
  <si>
    <t>年度別及</t>
  </si>
  <si>
    <t>縣市別</t>
  </si>
  <si>
    <t>(公尺)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</si>
  <si>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</si>
  <si>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</si>
  <si>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</si>
  <si>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</si>
  <si>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</si>
  <si>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</si>
  <si>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</si>
  <si>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</si>
  <si>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</si>
  <si>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</si>
  <si>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</si>
  <si>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</si>
  <si>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</si>
  <si>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</si>
  <si>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</si>
  <si>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</si>
  <si>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</si>
  <si>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</si>
  <si>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</si>
  <si>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</si>
  <si>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</si>
  <si>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新    建    工    程</t>
  </si>
  <si>
    <t>歲    修    工    程</t>
  </si>
  <si>
    <t>整  建  工  程</t>
  </si>
  <si>
    <t>海堤</t>
  </si>
  <si>
    <t>縣政府小計</t>
  </si>
  <si>
    <t>市政府小計</t>
  </si>
  <si>
    <t>災 修 及 搶 修 工 程</t>
  </si>
  <si>
    <t>海堤</t>
  </si>
  <si>
    <t>八十八年度</t>
  </si>
  <si>
    <t>機關別</t>
  </si>
  <si>
    <t>八十四年度</t>
  </si>
  <si>
    <t>八十五年度</t>
  </si>
  <si>
    <t>八十六年度</t>
  </si>
  <si>
    <t>八十七年度</t>
  </si>
  <si>
    <t>澎湖縣政府</t>
  </si>
  <si>
    <t>七河局</t>
  </si>
  <si>
    <t>高雄市政府</t>
  </si>
  <si>
    <t>金門縣政府</t>
  </si>
  <si>
    <t>連江縣政府</t>
  </si>
  <si>
    <t>年度別</t>
  </si>
  <si>
    <t>護岸</t>
  </si>
  <si>
    <t>八十四年度</t>
  </si>
  <si>
    <t>八十五年度</t>
  </si>
  <si>
    <t>八十六年度</t>
  </si>
  <si>
    <t>八十七年度</t>
  </si>
  <si>
    <t>一河局</t>
  </si>
  <si>
    <t>二河局</t>
  </si>
  <si>
    <t>八十四年度</t>
  </si>
  <si>
    <t>八十五年度</t>
  </si>
  <si>
    <t>八十六年度</t>
  </si>
  <si>
    <t>八十七年度</t>
  </si>
  <si>
    <t>三河局</t>
  </si>
  <si>
    <t>四河局</t>
  </si>
  <si>
    <t>五河局</t>
  </si>
  <si>
    <t>六河局</t>
  </si>
  <si>
    <t>七河局</t>
  </si>
  <si>
    <t>八河局</t>
  </si>
  <si>
    <t>九河局</t>
  </si>
  <si>
    <t>資料來源：經濟部水利署公務統計報表。</t>
  </si>
  <si>
    <t>十河局</t>
  </si>
  <si>
    <t>88年下半年及89年度</t>
  </si>
  <si>
    <t>90年度</t>
  </si>
  <si>
    <t>91年度</t>
  </si>
  <si>
    <t>92年度</t>
  </si>
  <si>
    <t>93年度</t>
  </si>
  <si>
    <t>　　　2.90年度整建工程中之「海岸保護工」，產權屬於國立海洋大學，不屬於本署第一河川局。</t>
  </si>
  <si>
    <t>歲   修   工   程</t>
  </si>
  <si>
    <t>海岸保護工</t>
  </si>
  <si>
    <t>新  建  工  程</t>
  </si>
  <si>
    <t>歲  修  工  程</t>
  </si>
  <si>
    <t>整  建  工  程</t>
  </si>
  <si>
    <r>
      <t>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</si>
  <si>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t xml:space="preserve"> </t>
  </si>
  <si>
    <t xml:space="preserve">  </t>
  </si>
  <si>
    <t>十河局</t>
  </si>
  <si>
    <t xml:space="preserve"> </t>
  </si>
  <si>
    <t>整   建   工   程</t>
  </si>
  <si>
    <r>
      <t>災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程</t>
    </r>
  </si>
  <si>
    <t>海岸保護工</t>
  </si>
  <si>
    <t>88年下半年及89年度</t>
  </si>
  <si>
    <t>90年度</t>
  </si>
  <si>
    <t>臺灣省合計</t>
  </si>
  <si>
    <t>臺北市</t>
  </si>
  <si>
    <t>高雄市</t>
  </si>
  <si>
    <t>福建省合計</t>
  </si>
  <si>
    <t>金門縣</t>
  </si>
  <si>
    <t>連江縣</t>
  </si>
  <si>
    <t>海岸環境改善工程</t>
  </si>
  <si>
    <t>長度</t>
  </si>
  <si>
    <t>面積</t>
  </si>
  <si>
    <t>其他</t>
  </si>
  <si>
    <t>(公頃)</t>
  </si>
  <si>
    <t>(處)</t>
  </si>
  <si>
    <t>排序</t>
  </si>
  <si>
    <t>　　　　　3.海岸環境營造工程含新建工程。</t>
  </si>
  <si>
    <t>　　　　　2.海岸環境改善工程中「海堤」、「海岸保護工」欄92(含)年度以前為新建工程。</t>
  </si>
  <si>
    <t>　　　2.海岸環境改善工程中「海堤」、「海岸保護工」欄92(含)年度以前為新建工程。</t>
  </si>
  <si>
    <t>長度</t>
  </si>
  <si>
    <t>面積</t>
  </si>
  <si>
    <t>(公頃)</t>
  </si>
  <si>
    <t>　　　2.海岸環境改善工程中「海堤」、「海岸保護工」欄92(含)年度以前為新建工程。</t>
  </si>
  <si>
    <t>　　　3.海岸環境改善工程中「海堤」、「海岸保護工」欄92(含)年度以前為新建工程。</t>
  </si>
  <si>
    <t>海岸環境改善工程</t>
  </si>
  <si>
    <t xml:space="preserve"> </t>
  </si>
  <si>
    <t xml:space="preserve"> </t>
  </si>
  <si>
    <t>94年度</t>
  </si>
  <si>
    <t>表8之2、禦潮(海堤)工程實施</t>
  </si>
  <si>
    <t>95年度</t>
  </si>
  <si>
    <t>96年度</t>
  </si>
  <si>
    <t>97年度</t>
  </si>
  <si>
    <t>98年度</t>
  </si>
  <si>
    <t>99年度</t>
  </si>
  <si>
    <t>六河局</t>
  </si>
  <si>
    <t>臺南縣政府</t>
  </si>
  <si>
    <t>表11之10、臺北縣禦潮(海堤)工程實施</t>
  </si>
  <si>
    <t>表13之10、桃園縣禦潮(海堤)工程實施</t>
  </si>
  <si>
    <t>表14之8、新竹縣禦潮(海堤)工程實施</t>
  </si>
  <si>
    <t>表15之9、苗栗縣禦潮(海堤)工程實施</t>
  </si>
  <si>
    <t>表16之9、臺中縣禦潮(海堤)工程實施</t>
  </si>
  <si>
    <t>表17之7、彰化縣禦潮(海堤)工程實施</t>
  </si>
  <si>
    <t>表19之6、雲林縣禦潮(海堤)工程實施</t>
  </si>
  <si>
    <t>表21之10、臺南縣禦潮(海堤)工程實施</t>
  </si>
  <si>
    <t>表23之10、屏東縣禦潮(海堤)工程實施</t>
  </si>
  <si>
    <t>表24之7、臺東縣禦潮(海堤)工程實施</t>
  </si>
  <si>
    <t>表25之7、花蓮縣禦潮(海堤)工程實施</t>
  </si>
  <si>
    <t>表28之5、新竹市禦潮(海堤)工程實施</t>
  </si>
  <si>
    <t>表33之3、高雄市禦潮(海堤)工程實施</t>
  </si>
  <si>
    <t>表34之5、金門縣禦潮(海堤)工程實施</t>
  </si>
  <si>
    <t>表35之4、連江縣禦潮(海堤)工程實施</t>
  </si>
  <si>
    <t>表26之5、澎湖縣禦潮(海堤)工程實施</t>
  </si>
  <si>
    <t>表12之10、宜蘭縣禦潮(海堤)工程實施</t>
  </si>
  <si>
    <t>表31之5、臺南市禦潮(海堤)工程實施</t>
  </si>
  <si>
    <t>五河局</t>
  </si>
  <si>
    <t>表20之9、嘉義縣禦潮(海堤)工程實施</t>
  </si>
  <si>
    <r>
      <t>臺中市禦潮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</si>
  <si>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t>新  建  工  程</t>
  </si>
  <si>
    <t>海岸環境改善工程</t>
  </si>
  <si>
    <t>歲  修  工  程</t>
  </si>
  <si>
    <t>整  建  工  程</t>
  </si>
  <si>
    <r>
      <t>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</si>
  <si>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t>海岸保護工</t>
  </si>
  <si>
    <t>長度</t>
  </si>
  <si>
    <t>面積</t>
  </si>
  <si>
    <t>(公頃)</t>
  </si>
  <si>
    <t>八十四年度</t>
  </si>
  <si>
    <t xml:space="preserve"> </t>
  </si>
  <si>
    <t>八十五年度</t>
  </si>
  <si>
    <t xml:space="preserve">  </t>
  </si>
  <si>
    <t>八十六年度</t>
  </si>
  <si>
    <t>八十七年度</t>
  </si>
  <si>
    <t>88年下半年及89年度</t>
  </si>
  <si>
    <t>90年度</t>
  </si>
  <si>
    <t>海堤</t>
  </si>
  <si>
    <t>二河局</t>
  </si>
  <si>
    <t>　　　2.海岸環境改善工程中「海堤」、「海岸保護工」欄92(含)年度以前為新建工程。</t>
  </si>
  <si>
    <r>
      <t>臺北市禦潮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</si>
  <si>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t>表22之10、高雄縣禦潮(海堤)工程實施</t>
  </si>
  <si>
    <t>表27之7、基隆市禦潮(海堤)工程實施</t>
  </si>
  <si>
    <t>說　　明：1.海堤包含防潮堤。</t>
  </si>
  <si>
    <t>91年度起</t>
  </si>
  <si>
    <t>說明：1.海堤包含防潮堤。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</si>
</sst>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_-* #,##0.0_-;\-* #,##0.0_-;_-* &quot;-&quot;?_-;_-@_-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.5"/>
      <name val="Times New Roman"/>
      <family val="1"/>
    </font>
    <font>
      <sz val="8"/>
      <name val="標楷體"/>
      <family val="4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top"/>
    </xf>
    <xf numFmtId="0" fontId="5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181" fontId="6" fillId="0" borderId="5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181" fontId="6" fillId="0" borderId="5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distributed" vertical="center"/>
    </xf>
    <xf numFmtId="181" fontId="6" fillId="0" borderId="4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181" fontId="6" fillId="0" borderId="5" xfId="0" applyNumberFormat="1" applyFont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181" fontId="6" fillId="0" borderId="6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181" fontId="6" fillId="0" borderId="5" xfId="16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81" fontId="6" fillId="0" borderId="5" xfId="0" applyNumberFormat="1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distributed" vertical="center"/>
      <protection/>
    </xf>
    <xf numFmtId="181" fontId="6" fillId="0" borderId="4" xfId="16" applyNumberFormat="1" applyFont="1" applyFill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81" fontId="6" fillId="0" borderId="9" xfId="0" applyNumberFormat="1" applyFont="1" applyBorder="1" applyAlignment="1">
      <alignment vertical="center"/>
    </xf>
    <xf numFmtId="181" fontId="6" fillId="0" borderId="4" xfId="0" applyNumberFormat="1" applyFont="1" applyBorder="1" applyAlignment="1">
      <alignment horizontal="right" vertical="center"/>
    </xf>
    <xf numFmtId="0" fontId="6" fillId="0" borderId="7" xfId="0" applyFont="1" applyFill="1" applyBorder="1" applyAlignment="1" applyProtection="1">
      <alignment horizontal="distributed" vertical="center"/>
      <protection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5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181" fontId="6" fillId="0" borderId="4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0" fontId="5" fillId="0" borderId="3" xfId="0" applyFont="1" applyBorder="1" applyAlignment="1">
      <alignment horizontal="centerContinuous" vertical="center"/>
    </xf>
    <xf numFmtId="1" fontId="6" fillId="0" borderId="0" xfId="0" applyNumberFormat="1" applyFont="1" applyBorder="1" applyAlignment="1">
      <alignment horizontal="distributed"/>
    </xf>
    <xf numFmtId="0" fontId="6" fillId="0" borderId="8" xfId="0" applyFont="1" applyBorder="1" applyAlignment="1">
      <alignment horizontal="distributed" vertical="center"/>
    </xf>
    <xf numFmtId="181" fontId="6" fillId="0" borderId="9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181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" fontId="6" fillId="0" borderId="7" xfId="0" applyNumberFormat="1" applyFont="1" applyBorder="1" applyAlignment="1">
      <alignment horizontal="distributed"/>
    </xf>
    <xf numFmtId="0" fontId="6" fillId="0" borderId="7" xfId="0" applyFont="1" applyBorder="1" applyAlignment="1">
      <alignment horizontal="center" vertical="center"/>
    </xf>
    <xf numFmtId="181" fontId="6" fillId="0" borderId="5" xfId="0" applyNumberFormat="1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4" xfId="0" applyNumberFormat="1" applyFont="1" applyBorder="1" applyAlignment="1">
      <alignment/>
    </xf>
    <xf numFmtId="0" fontId="8" fillId="0" borderId="0" xfId="0" applyFont="1" applyAlignment="1">
      <alignment horizontal="distributed"/>
    </xf>
    <xf numFmtId="0" fontId="8" fillId="0" borderId="4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0" xfId="0" applyFont="1" applyAlignment="1">
      <alignment horizontal="distributed" vertical="top"/>
    </xf>
    <xf numFmtId="0" fontId="8" fillId="0" borderId="5" xfId="0" applyFont="1" applyBorder="1" applyAlignment="1">
      <alignment horizontal="centerContinuous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181" fontId="8" fillId="0" borderId="10" xfId="16" applyFont="1" applyBorder="1" applyAlignment="1">
      <alignment/>
    </xf>
    <xf numFmtId="181" fontId="8" fillId="0" borderId="11" xfId="16" applyFont="1" applyBorder="1" applyAlignment="1">
      <alignment/>
    </xf>
    <xf numFmtId="0" fontId="8" fillId="0" borderId="3" xfId="0" applyFont="1" applyBorder="1" applyAlignment="1">
      <alignment horizontal="distributed"/>
    </xf>
    <xf numFmtId="181" fontId="8" fillId="0" borderId="9" xfId="16" applyFont="1" applyBorder="1" applyAlignment="1">
      <alignment vertical="center"/>
    </xf>
    <xf numFmtId="181" fontId="8" fillId="0" borderId="4" xfId="16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181" fontId="8" fillId="0" borderId="12" xfId="16" applyFont="1" applyBorder="1" applyAlignment="1">
      <alignment/>
    </xf>
    <xf numFmtId="181" fontId="8" fillId="0" borderId="0" xfId="16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181" fontId="6" fillId="0" borderId="5" xfId="0" applyNumberFormat="1" applyFont="1" applyBorder="1" applyAlignment="1">
      <alignment horizontal="centerContinuous"/>
    </xf>
    <xf numFmtId="181" fontId="6" fillId="0" borderId="5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81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12" fillId="0" borderId="5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/>
    </xf>
    <xf numFmtId="181" fontId="0" fillId="0" borderId="5" xfId="0" applyNumberForma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81" fontId="8" fillId="0" borderId="0" xfId="16" applyFont="1" applyBorder="1" applyAlignment="1">
      <alignment/>
    </xf>
    <xf numFmtId="181" fontId="8" fillId="0" borderId="0" xfId="16" applyFont="1" applyBorder="1" applyAlignment="1">
      <alignment vertical="center"/>
    </xf>
    <xf numFmtId="181" fontId="8" fillId="0" borderId="0" xfId="16" applyFont="1" applyBorder="1" applyAlignment="1">
      <alignment/>
    </xf>
    <xf numFmtId="0" fontId="12" fillId="0" borderId="0" xfId="0" applyFont="1" applyAlignment="1">
      <alignment horizontal="distributed"/>
    </xf>
    <xf numFmtId="0" fontId="12" fillId="0" borderId="4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centerContinuous"/>
    </xf>
    <xf numFmtId="0" fontId="12" fillId="0" borderId="0" xfId="0" applyFont="1" applyBorder="1" applyAlignment="1">
      <alignment horizontal="distributed"/>
    </xf>
    <xf numFmtId="181" fontId="12" fillId="0" borderId="6" xfId="16" applyFont="1" applyBorder="1" applyAlignment="1">
      <alignment vertical="center"/>
    </xf>
    <xf numFmtId="181" fontId="12" fillId="0" borderId="5" xfId="16" applyFont="1" applyBorder="1" applyAlignment="1">
      <alignment vertical="center"/>
    </xf>
    <xf numFmtId="181" fontId="12" fillId="0" borderId="5" xfId="0" applyNumberFormat="1" applyFont="1" applyBorder="1" applyAlignment="1">
      <alignment horizontal="centerContinuous" vertical="center"/>
    </xf>
    <xf numFmtId="181" fontId="12" fillId="0" borderId="5" xfId="16" applyNumberFormat="1" applyFont="1" applyBorder="1" applyAlignment="1">
      <alignment/>
    </xf>
    <xf numFmtId="0" fontId="12" fillId="0" borderId="7" xfId="0" applyFont="1" applyBorder="1" applyAlignment="1">
      <alignment horizontal="distributed"/>
    </xf>
    <xf numFmtId="184" fontId="12" fillId="0" borderId="6" xfId="0" applyNumberFormat="1" applyFont="1" applyBorder="1" applyAlignment="1">
      <alignment/>
    </xf>
    <xf numFmtId="181" fontId="12" fillId="0" borderId="6" xfId="16" applyNumberFormat="1" applyFont="1" applyBorder="1" applyAlignment="1">
      <alignment/>
    </xf>
    <xf numFmtId="0" fontId="12" fillId="0" borderId="7" xfId="0" applyFont="1" applyBorder="1" applyAlignment="1">
      <alignment horizontal="distributed"/>
    </xf>
    <xf numFmtId="181" fontId="12" fillId="0" borderId="5" xfId="0" applyNumberFormat="1" applyFont="1" applyBorder="1" applyAlignment="1">
      <alignment/>
    </xf>
    <xf numFmtId="0" fontId="12" fillId="0" borderId="8" xfId="0" applyFont="1" applyBorder="1" applyAlignment="1">
      <alignment horizontal="distributed"/>
    </xf>
    <xf numFmtId="181" fontId="12" fillId="0" borderId="9" xfId="16" applyNumberFormat="1" applyFont="1" applyBorder="1" applyAlignment="1">
      <alignment/>
    </xf>
    <xf numFmtId="181" fontId="12" fillId="0" borderId="4" xfId="16" applyNumberFormat="1" applyFont="1" applyBorder="1" applyAlignment="1">
      <alignment/>
    </xf>
    <xf numFmtId="0" fontId="14" fillId="0" borderId="14" xfId="0" applyFont="1" applyBorder="1" applyAlignment="1">
      <alignment horizontal="centerContinuous"/>
    </xf>
    <xf numFmtId="0" fontId="14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181" fontId="0" fillId="0" borderId="5" xfId="0" applyNumberFormat="1" applyBorder="1" applyAlignment="1">
      <alignment horizontal="centerContinuous"/>
    </xf>
    <xf numFmtId="185" fontId="12" fillId="0" borderId="6" xfId="16" applyNumberFormat="1" applyFont="1" applyBorder="1" applyAlignment="1">
      <alignment vertical="center"/>
    </xf>
    <xf numFmtId="185" fontId="6" fillId="0" borderId="5" xfId="0" applyNumberFormat="1" applyFont="1" applyBorder="1" applyAlignment="1">
      <alignment horizontal="centerContinuous" vertical="center"/>
    </xf>
    <xf numFmtId="185" fontId="6" fillId="0" borderId="5" xfId="0" applyNumberFormat="1" applyFont="1" applyBorder="1" applyAlignment="1">
      <alignment horizontal="centerContinuous"/>
    </xf>
    <xf numFmtId="0" fontId="5" fillId="0" borderId="8" xfId="0" applyFont="1" applyBorder="1" applyAlignment="1">
      <alignment vertical="center"/>
    </xf>
    <xf numFmtId="185" fontId="6" fillId="0" borderId="5" xfId="0" applyNumberFormat="1" applyFont="1" applyBorder="1" applyAlignment="1">
      <alignment horizontal="right"/>
    </xf>
    <xf numFmtId="185" fontId="6" fillId="0" borderId="4" xfId="0" applyNumberFormat="1" applyFont="1" applyBorder="1" applyAlignment="1">
      <alignment/>
    </xf>
    <xf numFmtId="185" fontId="6" fillId="0" borderId="9" xfId="0" applyNumberFormat="1" applyFont="1" applyBorder="1" applyAlignment="1">
      <alignment horizontal="centerContinuous"/>
    </xf>
    <xf numFmtId="181" fontId="12" fillId="0" borderId="5" xfId="0" applyNumberFormat="1" applyFont="1" applyBorder="1" applyAlignment="1">
      <alignment horizontal="centerContinuous"/>
    </xf>
    <xf numFmtId="41" fontId="12" fillId="0" borderId="6" xfId="0" applyNumberFormat="1" applyFont="1" applyBorder="1" applyAlignment="1">
      <alignment/>
    </xf>
    <xf numFmtId="41" fontId="12" fillId="0" borderId="5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5" fontId="6" fillId="0" borderId="6" xfId="0" applyNumberFormat="1" applyFont="1" applyBorder="1" applyAlignment="1">
      <alignment vertical="center"/>
    </xf>
    <xf numFmtId="185" fontId="6" fillId="0" borderId="4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5" fontId="6" fillId="0" borderId="5" xfId="0" applyNumberFormat="1" applyFont="1" applyBorder="1" applyAlignment="1">
      <alignment horizontal="right" vertical="center"/>
    </xf>
    <xf numFmtId="185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centerContinuous" vertical="center"/>
    </xf>
    <xf numFmtId="181" fontId="0" fillId="0" borderId="0" xfId="0" applyNumberFormat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181" fontId="6" fillId="0" borderId="6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5" fontId="12" fillId="0" borderId="5" xfId="16" applyNumberFormat="1" applyFont="1" applyBorder="1" applyAlignment="1">
      <alignment/>
    </xf>
    <xf numFmtId="185" fontId="12" fillId="0" borderId="5" xfId="0" applyNumberFormat="1" applyFont="1" applyBorder="1" applyAlignment="1">
      <alignment/>
    </xf>
    <xf numFmtId="184" fontId="12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0</xdr:col>
      <xdr:colOff>247650</xdr:colOff>
      <xdr:row>55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76200"/>
          <a:ext cx="219075" cy="594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workbookViewId="0" topLeftCell="B25">
      <selection activeCell="F61" sqref="F61"/>
    </sheetView>
  </sheetViews>
  <sheetFormatPr defaultColWidth="9.00390625" defaultRowHeight="15.75"/>
  <cols>
    <col min="1" max="1" width="6.375" style="40" customWidth="1"/>
    <col min="2" max="2" width="18.75390625" style="6" customWidth="1"/>
    <col min="3" max="3" width="7.50390625" style="6" hidden="1" customWidth="1"/>
    <col min="4" max="4" width="0.37109375" style="6" hidden="1" customWidth="1"/>
    <col min="5" max="5" width="7.75390625" style="6" customWidth="1"/>
    <col min="6" max="6" width="3.625" style="6" customWidth="1"/>
    <col min="7" max="7" width="6.875" style="6" customWidth="1"/>
    <col min="8" max="8" width="3.375" style="6" customWidth="1"/>
    <col min="9" max="9" width="6.875" style="6" customWidth="1"/>
    <col min="10" max="10" width="3.375" style="6" customWidth="1"/>
    <col min="11" max="11" width="5.875" style="6" customWidth="1"/>
    <col min="12" max="12" width="3.375" style="6" customWidth="1"/>
    <col min="13" max="13" width="4.625" style="6" hidden="1" customWidth="1"/>
    <col min="14" max="14" width="3.375" style="6" hidden="1" customWidth="1"/>
    <col min="15" max="15" width="7.50390625" style="6" customWidth="1"/>
    <col min="16" max="16" width="3.375" style="6" customWidth="1"/>
    <col min="17" max="17" width="6.875" style="6" customWidth="1"/>
    <col min="18" max="18" width="3.375" style="6" customWidth="1"/>
    <col min="19" max="19" width="7.50390625" style="6" customWidth="1"/>
    <col min="20" max="20" width="3.375" style="6" customWidth="1"/>
    <col min="21" max="21" width="6.875" style="6" customWidth="1"/>
    <col min="22" max="22" width="3.375" style="6" customWidth="1"/>
    <col min="23" max="23" width="7.50390625" style="6" customWidth="1"/>
    <col min="24" max="24" width="3.375" style="6" customWidth="1"/>
    <col min="25" max="25" width="6.875" style="6" customWidth="1"/>
    <col min="26" max="26" width="3.375" style="6" customWidth="1"/>
    <col min="27" max="27" width="9.00390625" style="6" customWidth="1"/>
    <col min="28" max="28" width="10.125" style="6" bestFit="1" customWidth="1"/>
    <col min="29" max="29" width="9.00390625" style="6" customWidth="1"/>
    <col min="30" max="30" width="6.75390625" style="6" customWidth="1"/>
    <col min="31" max="31" width="6.875" style="6" customWidth="1"/>
    <col min="32" max="32" width="6.125" style="6" customWidth="1"/>
    <col min="33" max="33" width="5.50390625" style="6" customWidth="1"/>
    <col min="34" max="34" width="6.375" style="6" customWidth="1"/>
    <col min="35" max="35" width="5.75390625" style="6" customWidth="1"/>
    <col min="36" max="36" width="7.125" style="6" customWidth="1"/>
    <col min="37" max="37" width="7.375" style="6" customWidth="1"/>
    <col min="38" max="38" width="6.875" style="6" customWidth="1"/>
    <col min="39" max="39" width="7.875" style="6" customWidth="1"/>
    <col min="40" max="40" width="7.125" style="6" customWidth="1"/>
    <col min="41" max="41" width="6.875" style="6" customWidth="1"/>
    <col min="42" max="42" width="6.625" style="6" customWidth="1"/>
    <col min="43" max="43" width="7.125" style="6" customWidth="1"/>
    <col min="44" max="16384" width="9.00390625" style="6" customWidth="1"/>
  </cols>
  <sheetData>
    <row r="1" spans="2:26" ht="28.5" customHeight="1">
      <c r="B1" s="43" t="s">
        <v>110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"/>
    </row>
    <row r="2" spans="2:26" ht="12.75" customHeight="1" hidden="1">
      <c r="B2" s="61" t="s">
        <v>43</v>
      </c>
      <c r="C2" s="62" t="s">
        <v>24</v>
      </c>
      <c r="D2" s="62"/>
      <c r="E2" s="62" t="s">
        <v>25</v>
      </c>
      <c r="F2" s="62"/>
      <c r="G2" s="62"/>
      <c r="H2" s="62"/>
      <c r="I2" s="62"/>
      <c r="J2" s="62"/>
      <c r="K2" s="62"/>
      <c r="L2" s="62"/>
      <c r="M2" s="62"/>
      <c r="N2" s="62"/>
      <c r="O2" s="62" t="s">
        <v>25</v>
      </c>
      <c r="P2" s="62"/>
      <c r="Q2" s="62"/>
      <c r="R2" s="62"/>
      <c r="S2" s="62" t="s">
        <v>26</v>
      </c>
      <c r="T2" s="62"/>
      <c r="U2" s="62"/>
      <c r="V2" s="62"/>
      <c r="W2" s="63" t="s">
        <v>30</v>
      </c>
      <c r="X2" s="64"/>
      <c r="Y2" s="64"/>
      <c r="Z2" s="99"/>
    </row>
    <row r="3" spans="2:26" ht="12" customHeight="1" hidden="1">
      <c r="B3" s="65"/>
      <c r="C3" s="66" t="s">
        <v>27</v>
      </c>
      <c r="D3" s="66" t="s">
        <v>44</v>
      </c>
      <c r="E3" s="66" t="s">
        <v>27</v>
      </c>
      <c r="F3" s="66"/>
      <c r="G3" s="66" t="s">
        <v>44</v>
      </c>
      <c r="H3" s="66"/>
      <c r="I3" s="66"/>
      <c r="J3" s="66"/>
      <c r="K3" s="66"/>
      <c r="L3" s="66"/>
      <c r="M3" s="66"/>
      <c r="N3" s="66"/>
      <c r="O3" s="66" t="s">
        <v>27</v>
      </c>
      <c r="P3" s="66"/>
      <c r="Q3" s="66" t="s">
        <v>44</v>
      </c>
      <c r="R3" s="66"/>
      <c r="S3" s="66" t="s">
        <v>27</v>
      </c>
      <c r="T3" s="66"/>
      <c r="U3" s="66" t="s">
        <v>44</v>
      </c>
      <c r="V3" s="66"/>
      <c r="W3" s="66" t="s">
        <v>27</v>
      </c>
      <c r="X3" s="66"/>
      <c r="Y3" s="66" t="s">
        <v>44</v>
      </c>
      <c r="Z3" s="99"/>
    </row>
    <row r="4" spans="1:26" ht="12" customHeight="1" hidden="1">
      <c r="A4" s="42"/>
      <c r="B4" s="67"/>
      <c r="C4" s="62" t="s">
        <v>2</v>
      </c>
      <c r="D4" s="62" t="s">
        <v>2</v>
      </c>
      <c r="E4" s="62" t="s">
        <v>2</v>
      </c>
      <c r="F4" s="62"/>
      <c r="G4" s="62" t="s">
        <v>2</v>
      </c>
      <c r="H4" s="62"/>
      <c r="I4" s="62"/>
      <c r="J4" s="62"/>
      <c r="K4" s="62"/>
      <c r="L4" s="62"/>
      <c r="M4" s="62"/>
      <c r="N4" s="62"/>
      <c r="O4" s="62" t="s">
        <v>2</v>
      </c>
      <c r="P4" s="62"/>
      <c r="Q4" s="62" t="s">
        <v>2</v>
      </c>
      <c r="R4" s="62"/>
      <c r="S4" s="62" t="s">
        <v>2</v>
      </c>
      <c r="T4" s="62"/>
      <c r="U4" s="62" t="s">
        <v>2</v>
      </c>
      <c r="V4" s="62"/>
      <c r="W4" s="62" t="s">
        <v>2</v>
      </c>
      <c r="X4" s="62"/>
      <c r="Y4" s="62" t="s">
        <v>2</v>
      </c>
      <c r="Z4" s="99"/>
    </row>
    <row r="5" spans="1:26" ht="12.75" customHeight="1" hidden="1">
      <c r="A5" s="42"/>
      <c r="B5" s="68" t="s">
        <v>34</v>
      </c>
      <c r="C5" s="69">
        <f>SUM('臺北'!B5,'宜蘭'!B5,'桃園'!B5,'新竹'!B5,'苗栗'!B5,'臺中'!B5,'彰化'!B5,'南投'!B5,'雲林'!B5,'嘉義'!B5,'臺南'!B5,'高雄'!B5,'屏東'!B5,'臺東'!B5,'花蓮'!B5,'澎湖'!B5,'竹市'!B5)</f>
        <v>6789</v>
      </c>
      <c r="D5" s="69">
        <f>SUM('臺北'!C5,'宜蘭'!C5,'桃園'!C5,'新竹'!C5,'苗栗'!C5,'臺中'!C5,'彰化'!C5,'南投'!C5,'雲林'!C5,'嘉義'!C5,'臺南'!C5,'高雄'!C5,'屏東'!C5,'臺東'!C5,'花蓮'!C5,'澎湖'!C5,'竹市'!C5)</f>
        <v>956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>
        <f>SUM('臺北'!H5,'宜蘭'!H5,'桃園'!H5,'新竹'!H5,'苗栗'!H5,'臺中'!H5,'彰化'!H5,'南投'!H5,'雲林'!H5,'嘉義'!H5,'臺南'!H5,'高雄'!H5,'屏東'!H5,'臺東'!H5,'花蓮'!H5,'澎湖'!H5,'竹市'!H5)</f>
        <v>1395</v>
      </c>
      <c r="P5" s="69"/>
      <c r="Q5" s="69">
        <f>SUM('臺北'!I5,'宜蘭'!I5,'桃園'!I5,'新竹'!I5,'苗栗'!I5,'臺中'!I5,'彰化'!I5,'南投'!I5,'雲林'!I5,'嘉義'!I5,'臺南'!I5,'高雄'!I5,'屏東'!I5,'臺東'!I5,'花蓮'!I5,'澎湖'!I5,'竹市'!I5)</f>
        <v>0</v>
      </c>
      <c r="R5" s="69"/>
      <c r="S5" s="69">
        <f>SUM('臺北'!J5,'宜蘭'!J5,'桃園'!J5,'新竹'!J5,'苗栗'!J5,'臺中'!J5,'彰化'!J5,'南投'!J5,'雲林'!J5,'嘉義'!J5,'臺南'!J5,'高雄'!J5,'屏東'!J5,'臺東'!J5,'花蓮'!J5,'澎湖'!J5,'竹市'!J5)</f>
        <v>11882</v>
      </c>
      <c r="T5" s="69"/>
      <c r="U5" s="69">
        <f>SUM('臺北'!K5,'宜蘭'!K5,'桃園'!K5,'新竹'!K5,'苗栗'!K5,'臺中'!K5,'彰化'!K5,'南投'!K5,'雲林'!K5,'嘉義'!K5,'臺南'!K5,'高雄'!K5,'屏東'!K5,'臺東'!K5,'花蓮'!K5,'澎湖'!K5,'竹市'!K5)</f>
        <v>0</v>
      </c>
      <c r="V5" s="69"/>
      <c r="W5" s="69">
        <f>SUM('臺北'!L5,'宜蘭'!L5,'桃園'!L5,'新竹'!L5,'苗栗'!L5,'臺中'!L5,'彰化'!L5,'南投'!L5,'雲林'!L5,'嘉義'!L5,'臺南'!L5,'高雄'!L5,'屏東'!L5,'臺東'!L5,'花蓮'!L5,'澎湖'!L5,'竹市'!L5)</f>
        <v>3512</v>
      </c>
      <c r="X5" s="70"/>
      <c r="Y5" s="70">
        <f>SUM('臺北'!M5,'宜蘭'!M5,'桃園'!M5,'新竹'!M5,'苗栗'!M5,'臺中'!M5,'彰化'!M5,'南投'!M5,'雲林'!M5,'嘉義'!M5,'臺南'!M5,'高雄'!M5,'屏東'!M5,'臺東'!M5,'花蓮'!M5,'澎湖'!M5,'竹市'!M5)</f>
        <v>0</v>
      </c>
      <c r="Z5" s="100"/>
    </row>
    <row r="6" spans="1:26" ht="12" customHeight="1" hidden="1">
      <c r="A6" s="42"/>
      <c r="B6" s="71" t="s">
        <v>35</v>
      </c>
      <c r="C6" s="72">
        <f>SUM('臺北'!B6,'宜蘭'!B6,'桃園'!B6,'新竹'!B6,'苗栗'!B6,'臺中'!B6,'彰化'!B6,'南投'!B6,'雲林'!B6,'嘉義'!B6,'臺南'!B6,'高雄'!B6,'屏東'!B6,'臺東'!B6,'花蓮'!B6,'澎湖'!B6,'竹市'!B6)</f>
        <v>3349</v>
      </c>
      <c r="D6" s="72">
        <f>SUM('臺北'!C6,'宜蘭'!C6,'桃園'!C6,'新竹'!C6,'苗栗'!C6,'臺中'!C6,'彰化'!C6,'南投'!C6,'雲林'!C6,'嘉義'!C6,'臺南'!C6,'高雄'!C6,'屏東'!C6,'臺東'!C6,'花蓮'!C6,'澎湖'!C6,'竹市'!C6)</f>
        <v>749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>
        <f>SUM('臺北'!H6,'宜蘭'!H6,'桃園'!H6,'新竹'!H6,'苗栗'!H6,'臺中'!H6,'彰化'!H6,'南投'!H6,'雲林'!H6,'嘉義'!H6,'臺南'!H6,'高雄'!H6,'屏東'!H6,'臺東'!H6,'花蓮'!H6,'澎湖'!H6,'竹市'!H6)</f>
        <v>3410</v>
      </c>
      <c r="P6" s="72"/>
      <c r="Q6" s="72">
        <f>SUM('臺北'!I6,'宜蘭'!I6,'桃園'!I6,'新竹'!I6,'苗栗'!I6,'臺中'!I6,'彰化'!I6,'南投'!I6,'雲林'!I6,'嘉義'!I6,'臺南'!I6,'高雄'!I6,'屏東'!I6,'臺東'!I6,'花蓮'!I6,'澎湖'!I6,'竹市'!I6)</f>
        <v>0</v>
      </c>
      <c r="R6" s="72"/>
      <c r="S6" s="72">
        <f>SUM('臺北'!J6,'宜蘭'!J6,'桃園'!J6,'新竹'!J6,'苗栗'!J6,'臺中'!J6,'彰化'!J6,'南投'!J6,'雲林'!J6,'嘉義'!J6,'臺南'!J6,'高雄'!J6,'屏東'!J6,'臺東'!J6,'花蓮'!J6,'澎湖'!J6,'竹市'!J6)</f>
        <v>4916</v>
      </c>
      <c r="T6" s="72"/>
      <c r="U6" s="72">
        <f>SUM('臺北'!K6,'宜蘭'!K6,'桃園'!K6,'新竹'!K6,'苗栗'!K6,'臺中'!K6,'彰化'!K6,'南投'!K6,'雲林'!K6,'嘉義'!K6,'臺南'!K6,'高雄'!K6,'屏東'!K6,'臺東'!K6,'花蓮'!K6,'澎湖'!K6,'竹市'!K6)</f>
        <v>80</v>
      </c>
      <c r="V6" s="72"/>
      <c r="W6" s="72">
        <f>SUM('臺北'!L6,'宜蘭'!L6,'桃園'!L6,'新竹'!L6,'苗栗'!L6,'臺中'!L6,'彰化'!L6,'南投'!L6,'雲林'!L6,'嘉義'!L6,'臺南'!L6,'高雄'!L6,'屏東'!L6,'臺東'!L6,'花蓮'!L6,'澎湖'!L6,'竹市'!L6)</f>
        <v>1128</v>
      </c>
      <c r="X6" s="73"/>
      <c r="Y6" s="73">
        <f>SUM('臺北'!M6,'宜蘭'!M6,'桃園'!M6,'新竹'!M6,'苗栗'!M6,'臺中'!M6,'彰化'!M6,'南投'!M6,'雲林'!M6,'嘉義'!M6,'臺南'!M6,'高雄'!M6,'屏東'!M6,'臺東'!M6,'花蓮'!M6,'澎湖'!M6,'竹市'!M6)</f>
        <v>0</v>
      </c>
      <c r="Z6" s="101"/>
    </row>
    <row r="7" spans="1:26" ht="4.5" customHeight="1" hidden="1">
      <c r="A7" s="42"/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102"/>
    </row>
    <row r="8" spans="2:26" ht="13.5" customHeight="1">
      <c r="B8" s="103" t="s">
        <v>0</v>
      </c>
      <c r="C8" s="104" t="s">
        <v>72</v>
      </c>
      <c r="D8" s="104"/>
      <c r="E8" s="104" t="s">
        <v>91</v>
      </c>
      <c r="F8" s="104"/>
      <c r="G8" s="104"/>
      <c r="H8" s="104"/>
      <c r="I8" s="104"/>
      <c r="J8" s="104"/>
      <c r="K8" s="104"/>
      <c r="L8" s="104"/>
      <c r="M8" s="104"/>
      <c r="N8" s="104"/>
      <c r="O8" s="104" t="s">
        <v>70</v>
      </c>
      <c r="P8" s="104"/>
      <c r="Q8" s="104"/>
      <c r="R8" s="104"/>
      <c r="S8" s="104" t="s">
        <v>80</v>
      </c>
      <c r="T8" s="104"/>
      <c r="U8" s="104"/>
      <c r="V8" s="104"/>
      <c r="W8" s="104" t="s">
        <v>81</v>
      </c>
      <c r="X8" s="105"/>
      <c r="Y8" s="105"/>
      <c r="Z8" s="106"/>
    </row>
    <row r="9" spans="2:26" ht="12" customHeight="1">
      <c r="B9" s="103" t="s">
        <v>1</v>
      </c>
      <c r="C9" s="94" t="s">
        <v>27</v>
      </c>
      <c r="D9" s="94" t="s">
        <v>82</v>
      </c>
      <c r="E9" s="94" t="s">
        <v>27</v>
      </c>
      <c r="F9" s="98" t="s">
        <v>79</v>
      </c>
      <c r="G9" s="94" t="s">
        <v>82</v>
      </c>
      <c r="H9" s="98"/>
      <c r="I9" s="94" t="s">
        <v>92</v>
      </c>
      <c r="J9" s="94"/>
      <c r="K9" s="94" t="s">
        <v>93</v>
      </c>
      <c r="L9" s="94"/>
      <c r="M9" s="94" t="s">
        <v>94</v>
      </c>
      <c r="N9" s="94"/>
      <c r="O9" s="94" t="s">
        <v>27</v>
      </c>
      <c r="P9" s="98" t="s">
        <v>79</v>
      </c>
      <c r="Q9" s="94" t="s">
        <v>82</v>
      </c>
      <c r="R9" s="98"/>
      <c r="S9" s="94" t="s">
        <v>27</v>
      </c>
      <c r="T9" s="98" t="s">
        <v>79</v>
      </c>
      <c r="U9" s="94" t="s">
        <v>82</v>
      </c>
      <c r="V9" s="98"/>
      <c r="W9" s="94" t="s">
        <v>27</v>
      </c>
      <c r="X9" s="98" t="s">
        <v>79</v>
      </c>
      <c r="Y9" s="94" t="s">
        <v>82</v>
      </c>
      <c r="Z9" s="107"/>
    </row>
    <row r="10" spans="1:26" ht="12" customHeight="1">
      <c r="A10" s="42"/>
      <c r="B10" s="108"/>
      <c r="C10" s="109" t="s">
        <v>2</v>
      </c>
      <c r="D10" s="109" t="s">
        <v>2</v>
      </c>
      <c r="E10" s="109" t="s">
        <v>2</v>
      </c>
      <c r="F10" s="123" t="s">
        <v>97</v>
      </c>
      <c r="G10" s="109" t="s">
        <v>2</v>
      </c>
      <c r="H10" s="123" t="s">
        <v>97</v>
      </c>
      <c r="I10" s="109" t="s">
        <v>2</v>
      </c>
      <c r="J10" s="123" t="s">
        <v>97</v>
      </c>
      <c r="K10" s="109" t="s">
        <v>95</v>
      </c>
      <c r="L10" s="123" t="s">
        <v>97</v>
      </c>
      <c r="M10" s="109" t="s">
        <v>96</v>
      </c>
      <c r="N10" s="123" t="s">
        <v>97</v>
      </c>
      <c r="O10" s="109" t="s">
        <v>2</v>
      </c>
      <c r="P10" s="123" t="s">
        <v>97</v>
      </c>
      <c r="Q10" s="109" t="s">
        <v>2</v>
      </c>
      <c r="R10" s="123" t="s">
        <v>97</v>
      </c>
      <c r="S10" s="109" t="s">
        <v>2</v>
      </c>
      <c r="T10" s="123" t="s">
        <v>97</v>
      </c>
      <c r="U10" s="109" t="s">
        <v>2</v>
      </c>
      <c r="V10" s="123" t="s">
        <v>97</v>
      </c>
      <c r="W10" s="109" t="s">
        <v>2</v>
      </c>
      <c r="X10" s="123" t="s">
        <v>97</v>
      </c>
      <c r="Y10" s="109" t="s">
        <v>2</v>
      </c>
      <c r="Z10" s="124" t="s">
        <v>97</v>
      </c>
    </row>
    <row r="11" spans="1:26" ht="12" customHeight="1" hidden="1">
      <c r="A11" s="42"/>
      <c r="B11" s="110" t="s">
        <v>36</v>
      </c>
      <c r="C11" s="111">
        <f>SUM('臺北'!B7,'宜蘭'!B7,'桃園'!B7,'新竹'!B7,'苗栗'!B7,'臺中'!B7,'彰化'!B7,'南投'!B7,'雲林'!B7,'嘉義'!B7,'臺南'!B7,'高雄'!B7,'屏東'!B7,'臺東'!B7,'花蓮'!B7,'澎湖'!B7,'竹市'!B7)</f>
        <v>8903</v>
      </c>
      <c r="D11" s="111">
        <f>SUM('臺北'!C7,'宜蘭'!C7,'桃園'!C7,'新竹'!C7,'苗栗'!C7,'臺中'!C7,'彰化'!C7,'南投'!C7,'雲林'!C7,'嘉義'!C7,'臺南'!C7,'高雄'!C7,'屏東'!C7,'臺東'!C7,'花蓮'!C7,'澎湖'!C7,'竹市'!C7)</f>
        <v>2810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>
        <f>SUM('臺北'!H7,'宜蘭'!H7,'桃園'!H7,'新竹'!H7,'苗栗'!H7,'臺中'!H7,'彰化'!H7,'南投'!H7,'雲林'!H7,'嘉義'!H7,'臺南'!H7,'高雄'!H7,'屏東'!H7,'臺東'!H7,'花蓮'!H7,'澎湖'!H7,'竹市'!H7)</f>
        <v>35</v>
      </c>
      <c r="P11" s="111"/>
      <c r="Q11" s="111">
        <f>SUM('臺北'!I7,'宜蘭'!I7,'桃園'!I7,'新竹'!I7,'苗栗'!I7,'臺中'!I7,'彰化'!I7,'南投'!I7,'雲林'!I7,'嘉義'!I7,'臺南'!I7,'高雄'!I7,'屏東'!I7,'臺東'!I7,'花蓮'!I7,'澎湖'!I7,'竹市'!I7)</f>
        <v>0</v>
      </c>
      <c r="R11" s="111"/>
      <c r="S11" s="111">
        <f>SUM('臺北'!J7,'宜蘭'!J7,'桃園'!J7,'新竹'!J7,'苗栗'!J7,'臺中'!J7,'彰化'!J7,'南投'!J7,'雲林'!J7,'嘉義'!J7,'臺南'!J7,'高雄'!J7,'屏東'!J7,'臺東'!J7,'花蓮'!J7,'澎湖'!J7,'竹市'!J7)</f>
        <v>12480</v>
      </c>
      <c r="T11" s="111"/>
      <c r="U11" s="111">
        <f>SUM('臺北'!K7,'宜蘭'!K7,'桃園'!K7,'新竹'!K7,'苗栗'!K7,'臺中'!K7,'彰化'!K7,'南投'!K7,'雲林'!K7,'嘉義'!K7,'臺南'!K7,'高雄'!K7,'屏東'!K7,'臺東'!K7,'花蓮'!K7,'澎湖'!K7,'竹市'!K7)</f>
        <v>1268</v>
      </c>
      <c r="V11" s="111"/>
      <c r="W11" s="111">
        <f>SUM('臺北'!L7,'宜蘭'!L7,'桃園'!L7,'新竹'!L7,'苗栗'!L7,'臺中'!L7,'彰化'!L7,'南投'!L7,'雲林'!L7,'嘉義'!L7,'臺南'!L7,'高雄'!L7,'屏東'!L7,'臺東'!L7,'花蓮'!L7,'澎湖'!L7,'竹市'!L7)</f>
        <v>28558</v>
      </c>
      <c r="X11" s="111"/>
      <c r="Y11" s="112">
        <f>SUM('臺北'!M7,'宜蘭'!M7,'桃園'!M7,'新竹'!M7,'苗栗'!M7,'臺中'!M7,'彰化'!M7,'南投'!M7,'雲林'!M7,'嘉義'!M7,'臺南'!M7,'高雄'!M7,'屏東'!M7,'臺東'!M7,'花蓮'!M7,'澎湖'!M7,'竹市'!M7)</f>
        <v>637</v>
      </c>
      <c r="Z11" s="112"/>
    </row>
    <row r="12" spans="1:26" ht="12" customHeight="1" hidden="1">
      <c r="A12" s="42"/>
      <c r="B12" s="110" t="s">
        <v>37</v>
      </c>
      <c r="C12" s="111">
        <f>SUM('臺北'!B8,'宜蘭'!B8,'桃園'!B8,'新竹'!B8,'苗栗'!B8,'臺中'!B8,'彰化'!B8,'南投'!B8,'雲林'!B8,'嘉義'!B8,'臺南'!B8,'高雄'!B8,'屏東'!B8,'臺東'!B8,'花蓮'!B8,'澎湖'!B8,'竹市'!B8)</f>
        <v>7151</v>
      </c>
      <c r="D12" s="111">
        <f>SUM('臺北'!C8,'宜蘭'!C8,'桃園'!C8,'新竹'!C8,'苗栗'!C8,'臺中'!C8,'彰化'!C8,'南投'!C8,'雲林'!C8,'嘉義'!C8,'臺南'!C8,'高雄'!C8,'屏東'!C8,'臺東'!C8,'花蓮'!C8,'澎湖'!C8,'竹市'!C8)</f>
        <v>1696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>
        <f>SUM('臺北'!H8,'宜蘭'!H8,'桃園'!H8,'新竹'!H8,'苗栗'!H8,'臺中'!H8,'彰化'!H8,'南投'!H8,'雲林'!H8,'嘉義'!H8,'臺南'!H8,'高雄'!H8,'屏東'!H8,'臺東'!H8,'花蓮'!H8,'澎湖'!H8,'竹市'!H8)</f>
        <v>0</v>
      </c>
      <c r="P12" s="111"/>
      <c r="Q12" s="111">
        <f>SUM('臺北'!I8,'宜蘭'!I8,'桃園'!I8,'新竹'!I8,'苗栗'!I8,'臺中'!I8,'彰化'!I8,'南投'!I8,'雲林'!I8,'嘉義'!I8,'臺南'!I8,'高雄'!I8,'屏東'!I8,'臺東'!I8,'花蓮'!I8,'澎湖'!I8,'竹市'!I8)</f>
        <v>0</v>
      </c>
      <c r="R12" s="111"/>
      <c r="S12" s="111">
        <f>SUM('臺北'!J8,'宜蘭'!J8,'桃園'!J8,'新竹'!J8,'苗栗'!J8,'臺中'!J8,'彰化'!J8,'南投'!J8,'雲林'!J8,'嘉義'!J8,'臺南'!J8,'高雄'!J8,'屏東'!J8,'臺東'!J8,'花蓮'!J8,'澎湖'!J8,'竹市'!J8)</f>
        <v>15985</v>
      </c>
      <c r="T12" s="111"/>
      <c r="U12" s="111">
        <f>SUM('臺北'!K8,'宜蘭'!K8,'桃園'!K8,'新竹'!K8,'苗栗'!K8,'臺中'!K8,'彰化'!K8,'南投'!K8,'雲林'!K8,'嘉義'!K8,'臺南'!K8,'高雄'!K8,'屏東'!K8,'臺東'!K8,'花蓮'!K8,'澎湖'!K8,'竹市'!K8)</f>
        <v>2084</v>
      </c>
      <c r="V12" s="111"/>
      <c r="W12" s="111">
        <f>SUM('臺北'!L8,'宜蘭'!L8,'桃園'!L8,'新竹'!L8,'苗栗'!L8,'臺中'!L8,'彰化'!L8,'南投'!L8,'雲林'!L8,'嘉義'!L8,'臺南'!L8,'高雄'!L8,'屏東'!L8,'臺東'!L8,'花蓮'!L8,'澎湖'!L8,'竹市'!L8)</f>
        <v>5140</v>
      </c>
      <c r="X12" s="111"/>
      <c r="Y12" s="112">
        <f>SUM('臺北'!M8,'宜蘭'!M8,'桃園'!M8,'新竹'!M8,'苗栗'!M8,'臺中'!M8,'彰化'!M8,'南投'!M8,'雲林'!M8,'嘉義'!M8,'臺南'!M8,'高雄'!M8,'屏東'!M8,'臺東'!M8,'花蓮'!M8,'澎湖'!M8,'竹市'!M8)</f>
        <v>50</v>
      </c>
      <c r="Z12" s="112"/>
    </row>
    <row r="13" spans="1:26" ht="12" customHeight="1" hidden="1">
      <c r="A13" s="42"/>
      <c r="B13" s="110" t="s">
        <v>32</v>
      </c>
      <c r="C13" s="111">
        <f>SUM('臺北'!B9,'宜蘭'!B9,'桃園'!B9,'新竹'!B9,'苗栗'!B9,'臺中'!B9,'彰化'!B9,'南投'!B9,'雲林'!B9,'嘉義'!B9,'臺南'!B9,'高雄'!B9,'屏東'!B9,'臺東'!B9,'花蓮'!B9,'澎湖'!B9,'竹市'!B9)</f>
        <v>4835</v>
      </c>
      <c r="D13" s="111">
        <f>SUM('臺北'!C9,'宜蘭'!C9,'桃園'!C9,'新竹'!C9,'苗栗'!C9,'臺中'!C9,'彰化'!C9,'南投'!C9,'雲林'!C9,'嘉義'!C9,'臺南'!C9,'高雄'!C9,'屏東'!C9,'臺東'!C9,'花蓮'!C9,'澎湖'!C9,'竹市'!C9)</f>
        <v>424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>
        <f>SUM('臺北'!H9,'宜蘭'!H9,'桃園'!H9,'新竹'!H9,'苗栗'!H9,'臺中'!H9,'彰化'!H9,'南投'!H9,'雲林'!H9,'嘉義'!H9,'臺南'!H9,'高雄'!H9,'屏東'!H9,'臺東'!H9,'花蓮'!H9,'澎湖'!H9,'竹市'!H9)</f>
        <v>992</v>
      </c>
      <c r="P13" s="111"/>
      <c r="Q13" s="111">
        <f>SUM('臺北'!I9,'宜蘭'!I9,'桃園'!I9,'新竹'!I9,'苗栗'!I9,'臺中'!I9,'彰化'!I9,'南投'!I9,'雲林'!I9,'嘉義'!I9,'臺南'!I9,'高雄'!I9,'屏東'!I9,'臺東'!I9,'花蓮'!I9,'澎湖'!I9,'竹市'!I9)</f>
        <v>0</v>
      </c>
      <c r="R13" s="111"/>
      <c r="S13" s="111">
        <f>SUM('臺北'!J9,'宜蘭'!J9,'桃園'!J9,'新竹'!J9,'苗栗'!J9,'臺中'!J9,'彰化'!J9,'南投'!J9,'雲林'!J9,'嘉義'!J9,'臺南'!J9,'高雄'!J9,'屏東'!J9,'臺東'!J9,'花蓮'!J9,'澎湖'!J9,'竹市'!J9)</f>
        <v>16785</v>
      </c>
      <c r="T13" s="111"/>
      <c r="U13" s="111">
        <f>SUM('臺北'!K9,'宜蘭'!K9,'桃園'!K9,'新竹'!K9,'苗栗'!K9,'臺中'!K9,'彰化'!K9,'南投'!K9,'雲林'!K9,'嘉義'!K9,'臺南'!K9,'高雄'!K9,'屏東'!K9,'臺東'!K9,'花蓮'!K9,'澎湖'!K9,'竹市'!K9)</f>
        <v>2432</v>
      </c>
      <c r="V13" s="111"/>
      <c r="W13" s="111">
        <f>SUM('臺北'!L9,'宜蘭'!L9,'桃園'!L9,'新竹'!L9,'苗栗'!L9,'臺中'!L9,'彰化'!L9,'南投'!L9,'雲林'!L9,'嘉義'!L9,'臺南'!L9,'高雄'!L9,'屏東'!L9,'臺東'!L9,'花蓮'!L9,'澎湖'!L9,'竹市'!L9)</f>
        <v>2593</v>
      </c>
      <c r="X13" s="111"/>
      <c r="Y13" s="112">
        <f>SUM('臺北'!M9,'宜蘭'!M9,'桃園'!M9,'新竹'!M9,'苗栗'!M9,'臺中'!M9,'彰化'!M9,'南投'!M9,'雲林'!M9,'嘉義'!M9,'臺南'!M9,'高雄'!M9,'屏東'!M9,'臺東'!M9,'花蓮'!M9,'澎湖'!M9,'竹市'!M9)</f>
        <v>0</v>
      </c>
      <c r="Z13" s="112"/>
    </row>
    <row r="14" spans="1:26" ht="12" customHeight="1" hidden="1">
      <c r="A14" s="42"/>
      <c r="B14" s="110" t="s">
        <v>83</v>
      </c>
      <c r="C14" s="111">
        <f>SUM('臺北'!B10,'宜蘭'!B10,'桃園'!B10,'新竹'!B10,'苗栗'!B10,'臺中'!B10,'彰化'!B10,'南投'!B10,'雲林'!B10,'嘉義'!B10,'臺南'!B10,'高雄'!B10,'屏東'!B10,'臺東'!B10,'花蓮'!B10,'澎湖'!B10,'竹市'!B10,'南市'!B10,'北市'!B37,'高市'!B10,'金門縣'!B10,'連江縣'!B10)</f>
        <v>4817</v>
      </c>
      <c r="D14" s="111">
        <f>SUM('臺北'!C10,'宜蘭'!C10,'桃園'!C10,'新竹'!C10,'苗栗'!C10,'臺中'!C10,'彰化'!C10,'南投'!C10,'雲林'!C10,'嘉義'!C10,'臺南'!C10,'高雄'!C10,'屏東'!C10,'臺東'!C10,'花蓮'!C10,'澎湖'!C10,'竹市'!C10,'南市'!C10,'北市'!C37,'高市'!C10,'金門縣'!C10,'連江縣'!C10)</f>
        <v>4422</v>
      </c>
      <c r="E14" s="111">
        <v>4817</v>
      </c>
      <c r="F14" s="111"/>
      <c r="G14" s="111">
        <v>4422</v>
      </c>
      <c r="H14" s="111"/>
      <c r="I14" s="111"/>
      <c r="J14" s="111"/>
      <c r="K14" s="111"/>
      <c r="L14" s="111"/>
      <c r="M14" s="111"/>
      <c r="N14" s="111"/>
      <c r="O14" s="111">
        <f>SUM('臺北'!H10,'宜蘭'!H10,'桃園'!H10,'新竹'!H10,'苗栗'!H10,'臺中'!H10,'彰化'!H10,'南投'!H10,'雲林'!H10,'嘉義'!H10,'臺南'!H10,'高雄'!H10,'屏東'!H10,'臺東'!H10,'花蓮'!H10,'澎湖'!H10,'竹市'!H10,'南市'!H10,'北市'!H37,'高市'!H10,'金門縣'!H10,'連江縣'!H10)</f>
        <v>0</v>
      </c>
      <c r="P14" s="111"/>
      <c r="Q14" s="111">
        <f>SUM('臺北'!I10,'宜蘭'!I10,'桃園'!I10,'新竹'!I10,'苗栗'!I10,'臺中'!I10,'彰化'!I10,'南投'!I10,'雲林'!I10,'嘉義'!I10,'臺南'!I10,'高雄'!I10,'屏東'!I10,'臺東'!I10,'花蓮'!I10,'澎湖'!I10,'竹市'!I10,'南市'!I10,'北市'!I37,'高市'!I10,'金門縣'!I10,'連江縣'!I10)</f>
        <v>1200</v>
      </c>
      <c r="R14" s="111"/>
      <c r="S14" s="111">
        <f>SUM('臺北'!J10,'宜蘭'!J10,'桃園'!J10,'新竹'!J10,'苗栗'!J10,'臺中'!J10,'彰化'!J10,'南投'!J10,'雲林'!J10,'嘉義'!J10,'臺南'!J10,'高雄'!J10,'屏東'!J10,'臺東'!J10,'花蓮'!J10,'澎湖'!J10,'竹市'!J10,'南市'!J10,'北市'!J37,'高市'!J10,'金門縣'!J10,'連江縣'!J10)</f>
        <v>17423</v>
      </c>
      <c r="T14" s="111"/>
      <c r="U14" s="111">
        <f>SUM('臺北'!K10,'宜蘭'!K10,'桃園'!K10,'新竹'!K10,'苗栗'!K10,'臺中'!K10,'彰化'!K10,'南投'!K10,'雲林'!K10,'嘉義'!K10,'臺南'!K10,'高雄'!K10,'屏東'!K10,'臺東'!K10,'花蓮'!K10,'澎湖'!K10,'竹市'!K10,'南市'!K10,'北市'!K37,'高市'!K10,'金門縣'!K10,'連江縣'!K10)</f>
        <v>3246</v>
      </c>
      <c r="V14" s="111"/>
      <c r="W14" s="111">
        <f>SUM('臺北'!L10,'宜蘭'!L10,'桃園'!L10,'新竹'!L10,'苗栗'!L10,'臺中'!L10,'彰化'!L10,'南投'!L10,'雲林'!L10,'嘉義'!L10,'臺南'!L10,'高雄'!L10,'屏東'!L10,'臺東'!L10,'花蓮'!L10,'澎湖'!L10,'竹市'!L10,'南市'!L10,'北市'!L37,'高市'!L10,'金門縣'!L10,'連江縣'!L10)</f>
        <v>2308</v>
      </c>
      <c r="X14" s="111"/>
      <c r="Y14" s="112">
        <f>SUM('臺北'!M10,'宜蘭'!M10,'桃園'!M10,'新竹'!M10,'苗栗'!M10,'臺中'!M10,'彰化'!M10,'南投'!M10,'雲林'!M10,'嘉義'!M10,'臺南'!M10,'高雄'!M10,'屏東'!M10,'臺東'!M10,'花蓮'!M10,'澎湖'!M10,'竹市'!M10,'南市'!M10,'北市'!M37,'高市'!M10,'金門縣'!M10,'連江縣'!M10)</f>
        <v>0</v>
      </c>
      <c r="Z14" s="112"/>
    </row>
    <row r="15" spans="1:26" ht="12" customHeight="1" hidden="1">
      <c r="A15" s="42"/>
      <c r="B15" s="110" t="s">
        <v>84</v>
      </c>
      <c r="C15" s="111">
        <f>SUM('臺北'!B11,'宜蘭'!B11,'桃園'!B11,'新竹'!B11,'苗栗'!B11,'臺中'!B11,'彰化'!B11,'南投'!B11,'雲林'!B11,'嘉義'!B11,'臺南'!B11,'高雄'!B11,'屏東'!B11,'臺東'!B11,'花蓮'!B11,'澎湖'!B11,'竹市'!B11,'南市'!B11,'北市'!B38,'高市'!B11,'金門縣'!B11,'連江縣'!B11)</f>
        <v>10067</v>
      </c>
      <c r="D15" s="111">
        <f>SUM('臺北'!C11,'宜蘭'!C11,'桃園'!C11,'新竹'!C11,'苗栗'!C11,'臺中'!C11,'彰化'!C11,'南投'!C11,'雲林'!C11,'嘉義'!C11,'臺南'!C11,'高雄'!C11,'屏東'!C11,'臺東'!C11,'花蓮'!C11,'澎湖'!C11,'竹市'!C11,'南市'!C11,'北市'!C38,'高市'!C11,'金門縣'!C11,'連江縣'!C11)</f>
        <v>6421</v>
      </c>
      <c r="E15" s="111">
        <v>10067</v>
      </c>
      <c r="F15" s="111"/>
      <c r="G15" s="111">
        <v>6421</v>
      </c>
      <c r="H15" s="111"/>
      <c r="I15" s="111"/>
      <c r="J15" s="111"/>
      <c r="K15" s="111"/>
      <c r="L15" s="111"/>
      <c r="M15" s="111"/>
      <c r="N15" s="111"/>
      <c r="O15" s="111">
        <f>SUM('臺北'!H11,'宜蘭'!H11,'桃園'!H11,'新竹'!H11,'苗栗'!H11,'臺中'!H11,'彰化'!H11,'南投'!H11,'雲林'!H11,'嘉義'!H11,'臺南'!H11,'高雄'!H11,'屏東'!H11,'臺東'!H11,'花蓮'!H11,'澎湖'!H11,'竹市'!H11,'南市'!H11,'北市'!H38,'高市'!H11,'金門縣'!H11,'連江縣'!H11)</f>
        <v>655</v>
      </c>
      <c r="P15" s="111"/>
      <c r="Q15" s="111">
        <f>SUM('臺北'!I11,'宜蘭'!I11,'桃園'!I11,'新竹'!I11,'苗栗'!I11,'臺中'!I11,'彰化'!I11,'南投'!I11,'雲林'!I11,'嘉義'!I11,'臺南'!I11,'高雄'!I11,'屏東'!I11,'臺東'!I11,'花蓮'!I11,'澎湖'!I11,'竹市'!I11,'南市'!I11,'北市'!I38,'高市'!I11,'金門縣'!I11,'連江縣'!I11)</f>
        <v>0</v>
      </c>
      <c r="R15" s="111"/>
      <c r="S15" s="111">
        <f>SUM('臺北'!J11,'宜蘭'!J11,'桃園'!J11,'新竹'!J11,'苗栗'!J11,'臺中'!J11,'彰化'!J11,'南投'!J11,'雲林'!J11,'嘉義'!J11,'臺南'!J11,'高雄'!J11,'屏東'!J11,'臺東'!J11,'花蓮'!J11,'澎湖'!J11,'竹市'!J11,'南市'!J11,'北市'!J38,'高市'!J11,'金門縣'!J11,'連江縣'!J11)</f>
        <v>11749</v>
      </c>
      <c r="T15" s="111"/>
      <c r="U15" s="111">
        <f>SUM('臺北'!K11,'宜蘭'!K11,'桃園'!K11,'新竹'!K11,'苗栗'!K11,'臺中'!K11,'彰化'!K11,'南投'!K11,'雲林'!K11,'嘉義'!K11,'臺南'!K11,'高雄'!K11,'屏東'!K11,'臺東'!K11,'花蓮'!K11,'澎湖'!K11,'基市'!K11,'竹市'!K11,'南市'!K11,'北市'!K38,'高市'!K11,'金門縣'!K11,'連江縣'!K11)</f>
        <v>3600</v>
      </c>
      <c r="V15" s="111"/>
      <c r="W15" s="111">
        <f>SUM('臺北'!L11,'宜蘭'!L11,'桃園'!L11,'新竹'!L11,'苗栗'!L11,'臺中'!L11,'彰化'!L11,'南投'!L11,'雲林'!L11,'嘉義'!L11,'臺南'!L11,'高雄'!L11,'屏東'!L11,'臺東'!L11,'花蓮'!L11,'澎湖'!L11,'竹市'!L11,'南市'!L11,'北市'!L38,'高市'!L11,'金門縣'!L11,'連江縣'!L11)</f>
        <v>7167</v>
      </c>
      <c r="X15" s="111"/>
      <c r="Y15" s="112">
        <f>SUM('臺北'!M11,'宜蘭'!M11,'桃園'!M11,'新竹'!M11,'苗栗'!M11,'臺中'!M11,'彰化'!M11,'南投'!M11,'雲林'!M11,'嘉義'!M11,'臺南'!M11,'高雄'!M11,'屏東'!M11,'臺東'!M11,'花蓮'!M11,'澎湖'!M11,'竹市'!M11,'南市'!M11,'北市'!M38,'高市'!M11,'金門縣'!M11,'連江縣'!M11)</f>
        <v>312</v>
      </c>
      <c r="Z15" s="112"/>
    </row>
    <row r="16" spans="1:26" ht="12" customHeight="1" hidden="1">
      <c r="A16" s="42"/>
      <c r="B16" s="110" t="s">
        <v>66</v>
      </c>
      <c r="C16" s="111">
        <f>SUM('臺北'!B12,'宜蘭'!B12,'桃園'!B12,'新竹'!B12,'苗栗'!B12,'臺中'!B12,'彰化'!B12,'南投'!B12,'雲林'!B12,'嘉義'!B12,'臺南'!B12,'高雄'!B12,'屏東'!B12,'臺東'!B12,'花蓮'!B12,'澎湖'!B12,'基市'!B12,'竹市'!B12,'南市'!B12,'北市'!B39,'高市'!B12,'金門縣'!B12,'連江縣'!B12)</f>
        <v>2267</v>
      </c>
      <c r="D16" s="111">
        <f>SUM('臺北'!C12,'宜蘭'!C12,'桃園'!C12,'新竹'!C12,'苗栗'!C12,'臺中'!C12,'彰化'!C12,'南投'!C12,'雲林'!C12,'嘉義'!C12,'臺南'!C12,'高雄'!C12,'屏東'!C12,'臺東'!C12,'花蓮'!C12,'澎湖'!C12,'竹市'!C12,'南市'!C12,'北市'!C39,'高市'!C12,'金門縣'!C12,'連江縣'!C12)</f>
        <v>3816</v>
      </c>
      <c r="E16" s="111">
        <v>2267</v>
      </c>
      <c r="F16" s="111"/>
      <c r="G16" s="111">
        <v>3816</v>
      </c>
      <c r="H16" s="111"/>
      <c r="I16" s="111">
        <v>590</v>
      </c>
      <c r="J16" s="111"/>
      <c r="K16" s="127">
        <v>2</v>
      </c>
      <c r="L16" s="111"/>
      <c r="M16" s="111">
        <v>0</v>
      </c>
      <c r="N16" s="111"/>
      <c r="O16" s="111">
        <f>SUM('臺北'!H12,'宜蘭'!H12,'桃園'!H12,'新竹'!H12,'苗栗'!H12,'臺中'!H12,'彰化'!H12,'南投'!H12,'雲林'!H12,'嘉義'!H12,'臺南'!H12,'高雄'!H12,'屏東'!H12,'臺東'!H12,'花蓮'!H12,'澎湖'!H12,'竹市'!H12,'南市'!H12,'北市'!H39,'高市'!H12,'金門縣'!H12,'連江縣'!H12)</f>
        <v>450</v>
      </c>
      <c r="P16" s="111"/>
      <c r="Q16" s="111">
        <f>SUM('臺北'!I12,'宜蘭'!I12,'桃園'!I12,'新竹'!I12,'苗栗'!I12,'臺中'!I12,'彰化'!I12,'南投'!I12,'雲林'!I12,'嘉義'!I12,'臺南'!I12,'高雄'!I12,'屏東'!I12,'臺東'!I12,'花蓮'!I12,'澎湖'!I12,'竹市'!I12,'南市'!I12,'北市'!I39,'高市'!I12,'金門縣'!I12,'連江縣'!I12)</f>
        <v>640</v>
      </c>
      <c r="R16" s="111"/>
      <c r="S16" s="111">
        <f>SUM('臺北'!J12,'宜蘭'!J12,'桃園'!J12,'新竹'!J12,'苗栗'!J12,'臺中'!J12,'彰化'!J12,'南投'!J12,'雲林'!J12,'嘉義'!J12,'臺南'!J12,'高雄'!J12,'屏東'!J12,'臺東'!J12,'花蓮'!J12,'澎湖'!J12,'竹市'!J12,'南市'!J12,'北市'!J39,'高市'!J12,'金門縣'!J12,'連江縣'!J12)</f>
        <v>7758</v>
      </c>
      <c r="T16" s="111"/>
      <c r="U16" s="111">
        <f>SUM('臺北'!K12,'宜蘭'!K12,'桃園'!K12,'新竹'!K12,'苗栗'!K12,'臺中'!K12,'彰化'!K12,'南投'!K12,'雲林'!K12,'嘉義'!K12,'臺南'!K12,'高雄'!K12,'屏東'!K12,'臺東'!K12,'花蓮'!K12,'澎湖'!K12,'基市'!K12,'竹市'!K12,'南市'!K12,'北市'!K39,'高市'!K12,'金門縣'!K12,'連江縣'!K12)</f>
        <v>228</v>
      </c>
      <c r="V16" s="111"/>
      <c r="W16" s="111">
        <f>SUM('臺北'!L12,'宜蘭'!L12,'桃園'!L12,'新竹'!L12,'苗栗'!L12,'臺中'!L12,'彰化'!L12,'南投'!L12,'雲林'!L12,'嘉義'!L12,'臺南'!L12,'高雄'!L12,'屏東'!L12,'臺東'!L12,'花蓮'!L12,'澎湖'!L12,'竹市'!L12,'南市'!L12,'北市'!L39,'高市'!L12,'金門縣'!L12,'連江縣'!L12)</f>
        <v>5030</v>
      </c>
      <c r="X16" s="111"/>
      <c r="Y16" s="112">
        <f>SUM('臺北'!M12,'宜蘭'!M12,'桃園'!M12,'新竹'!M12,'苗栗'!M12,'臺中'!M12,'彰化'!M12,'南投'!M12,'雲林'!M12,'嘉義'!M12,'臺南'!M12,'高雄'!M12,'屏東'!M12,'臺東'!M12,'花蓮'!M12,'澎湖'!M12,'竹市'!M12,'南市'!M12,'北市'!M39,'高市'!M12,'金門縣'!M12,'連江縣'!M12)</f>
        <v>761</v>
      </c>
      <c r="Z16" s="112"/>
    </row>
    <row r="17" spans="1:26" ht="12" customHeight="1">
      <c r="A17" s="42"/>
      <c r="B17" s="110" t="s">
        <v>67</v>
      </c>
      <c r="C17" s="111">
        <f>SUM('臺北'!B13,'宜蘭'!B13,'桃園'!B13,'新竹'!B13,'苗栗'!B13,'臺中'!B13,'彰化'!B13,'南投'!B13,'雲林'!B13,'嘉義'!B13,'臺南'!B13,'高雄'!B13,'屏東'!B13,'臺東'!B13,'花蓮'!B13,'澎湖'!B13,'基市'!B13,'竹市'!B13,'南市'!B13,'北市'!B40,'高市'!B13,'金門縣'!B13,'連江縣'!B13)</f>
        <v>1383</v>
      </c>
      <c r="D17" s="111">
        <f>SUM('臺北'!C13,'宜蘭'!C13,'桃園'!C13,'新竹'!C13,'苗栗'!C13,'臺中'!C13,'彰化'!C13,'南投'!C13,'雲林'!C13,'嘉義'!C13,'臺南'!C13,'高雄'!C13,'屏東'!C13,'臺東'!C13,'花蓮'!C13,'澎湖'!C13,'竹市'!C13,'南市'!C13,'北市'!C40,'高市'!C13,'金門縣'!C13,'連江縣'!C13)</f>
        <v>2952</v>
      </c>
      <c r="E17" s="111">
        <v>1383</v>
      </c>
      <c r="F17" s="111"/>
      <c r="G17" s="111">
        <v>2952</v>
      </c>
      <c r="H17" s="111"/>
      <c r="I17" s="111">
        <v>7866</v>
      </c>
      <c r="J17" s="111"/>
      <c r="K17" s="127">
        <v>13</v>
      </c>
      <c r="L17" s="111"/>
      <c r="M17" s="111">
        <v>6</v>
      </c>
      <c r="N17" s="111"/>
      <c r="O17" s="111">
        <f>SUM('臺北'!H13,'宜蘭'!H13,'桃園'!H13,'新竹'!H13,'苗栗'!H13,'臺中'!H13,'彰化'!H13,'南投'!H13,'雲林'!H13,'嘉義'!H13,'臺南'!H13,'高雄'!H13,'屏東'!H13,'臺東'!H13,'花蓮'!H13,'澎湖'!H13,'竹市'!H13,'南市'!H13,'北市'!H40,'高市'!H13,'金門縣'!H13,'連江縣'!H13)</f>
        <v>1580</v>
      </c>
      <c r="P17" s="111"/>
      <c r="Q17" s="111">
        <f>SUM('臺北'!I13,'宜蘭'!I13,'桃園'!I13,'新竹'!I13,'苗栗'!I13,'臺中'!I13,'彰化'!I13,'南投'!I13,'雲林'!I13,'嘉義'!I13,'臺南'!I13,'高雄'!I13,'屏東'!I13,'臺東'!I13,'花蓮'!I13,'澎湖'!I13,'竹市'!I13,'南市'!I13,'北市'!I40,'高市'!I13,'金門縣'!I13,'連江縣'!I13)</f>
        <v>0</v>
      </c>
      <c r="R17" s="111"/>
      <c r="S17" s="111">
        <f>SUM('臺北'!J13,'宜蘭'!J13,'桃園'!J13,'新竹'!J13,'苗栗'!J13,'臺中'!J13,'彰化'!J13,'南投'!J13,'雲林'!J13,'嘉義'!J13,'臺南'!J13,'高雄'!J13,'屏東'!J13,'臺東'!J13,'花蓮'!J13,'澎湖'!J13,'竹市'!J13,'南市'!J13,'北市'!J40,'高市'!J13,'金門縣'!J13,'連江縣'!J13)</f>
        <v>2197</v>
      </c>
      <c r="T17" s="111"/>
      <c r="U17" s="111">
        <f>SUM('臺北'!K13,'宜蘭'!K13,'桃園'!K13,'新竹'!K13,'苗栗'!K13,'臺中'!K13,'彰化'!K13,'南投'!K13,'雲林'!K13,'嘉義'!K13,'臺南'!K13,'高雄'!K13,'屏東'!K13,'臺東'!K13,'花蓮'!K13,'澎湖'!K13,'基市'!K13,'竹市'!K13,'南市'!K13,'北市'!K40,'高市'!K13,'金門縣'!K13,'連江縣'!K13)</f>
        <v>4271</v>
      </c>
      <c r="V17" s="111"/>
      <c r="W17" s="111">
        <f>SUM('臺北'!L13,'宜蘭'!L13,'桃園'!L13,'新竹'!L13,'苗栗'!L13,'臺中'!L13,'彰化'!L13,'南投'!L13,'雲林'!L13,'嘉義'!L13,'臺南'!L13,'高雄'!L13,'屏東'!L13,'臺東'!L13,'花蓮'!L13,'澎湖'!L13,'竹市'!L13,'南市'!L13,'北市'!L40,'高市'!L13,'金門縣'!L13,'連江縣'!L13)</f>
        <v>547</v>
      </c>
      <c r="X17" s="111"/>
      <c r="Y17" s="112">
        <f>SUM('臺北'!M13,'宜蘭'!M13,'桃園'!M13,'新竹'!M13,'苗栗'!M13,'臺中'!M13,'彰化'!M13,'南投'!M13,'雲林'!M13,'嘉義'!M13,'臺南'!M13,'高雄'!M13,'屏東'!M13,'臺東'!M13,'花蓮'!M13,'澎湖'!M13,'竹市'!M13,'南市'!M13,'北市'!M40,'高市'!M13,'金門縣'!M13,'連江縣'!M13)</f>
        <v>495</v>
      </c>
      <c r="Z17" s="112"/>
    </row>
    <row r="18" spans="1:26" ht="12" customHeight="1">
      <c r="A18" s="42"/>
      <c r="B18" s="110" t="s">
        <v>68</v>
      </c>
      <c r="C18" s="112"/>
      <c r="D18" s="112"/>
      <c r="E18" s="111">
        <v>317</v>
      </c>
      <c r="F18" s="111"/>
      <c r="G18" s="111">
        <v>1236</v>
      </c>
      <c r="H18" s="111"/>
      <c r="I18" s="111">
        <v>5380</v>
      </c>
      <c r="J18" s="111"/>
      <c r="K18" s="127">
        <v>7</v>
      </c>
      <c r="L18" s="111"/>
      <c r="M18" s="111"/>
      <c r="N18" s="111"/>
      <c r="O18" s="111">
        <v>13550</v>
      </c>
      <c r="P18" s="111"/>
      <c r="Q18" s="111">
        <v>410</v>
      </c>
      <c r="R18" s="111"/>
      <c r="S18" s="111">
        <v>2157</v>
      </c>
      <c r="T18" s="111"/>
      <c r="U18" s="111">
        <v>2050</v>
      </c>
      <c r="V18" s="111"/>
      <c r="W18" s="111">
        <v>876</v>
      </c>
      <c r="X18" s="111"/>
      <c r="Y18" s="112">
        <f>SUM('臺北'!M14,'宜蘭'!M14,'桃園'!M14,'新竹'!M14,'苗栗'!M14,'臺中'!M14,'彰化'!M14,'南投'!M14,'雲林'!M14,'嘉義'!M14,'臺南'!M14,'高雄'!M14,'屏東'!M14,'臺東'!M14,'花蓮'!M14,'澎湖'!M14,'竹市'!M14,'南市'!M14,'北市'!M41,'高市'!M14,'金門縣'!M14,'連江縣'!M14)</f>
        <v>0</v>
      </c>
      <c r="Z18" s="112"/>
    </row>
    <row r="19" spans="1:26" ht="12" customHeight="1">
      <c r="A19" s="42"/>
      <c r="B19" s="110" t="s">
        <v>109</v>
      </c>
      <c r="C19" s="112"/>
      <c r="D19" s="112"/>
      <c r="E19" s="111">
        <v>1362</v>
      </c>
      <c r="F19" s="111"/>
      <c r="G19" s="111">
        <v>868</v>
      </c>
      <c r="H19" s="111"/>
      <c r="I19" s="111">
        <v>3738</v>
      </c>
      <c r="J19" s="111"/>
      <c r="K19" s="127">
        <v>7.5</v>
      </c>
      <c r="L19" s="111"/>
      <c r="M19" s="111"/>
      <c r="N19" s="111"/>
      <c r="O19" s="111">
        <f>SUM('臺北'!H15,'宜蘭'!H15,'桃園'!H15,'新竹'!H15,'苗栗'!H15,'臺中'!H15,'彰化'!H15,'南投'!H15,'雲林'!H15,'嘉義'!H15,'臺南'!H15,'高雄'!H15,'屏東'!H15,'臺東'!H15,'花蓮'!H15,'澎湖'!H15,'基市'!H15,'竹市'!H15,'南市'!H15,'北市'!H42,'高市'!H15,'金門縣'!H15,'連江縣'!H15)</f>
        <v>17784</v>
      </c>
      <c r="P19" s="111"/>
      <c r="Q19" s="111">
        <f>SUM('臺北'!I15,'宜蘭'!I15,'桃園'!I15,'新竹'!I15,'苗栗'!I15,'臺中'!I15,'彰化'!I15,'南投'!I15,'雲林'!I15,'嘉義'!I15,'臺南'!I15,'高雄'!I15,'屏東'!I15,'臺東'!I15,'花蓮'!I15,'澎湖'!I15,'基市'!I15,'竹市'!I15,'南市'!I15,'北市'!I42,'高市'!I15,'金門縣'!I15,'連江縣'!I15)</f>
        <v>115</v>
      </c>
      <c r="R19" s="111"/>
      <c r="S19" s="111">
        <f>SUM('臺北'!J15,'宜蘭'!J15,'桃園'!J15,'新竹'!J15,'苗栗'!J15,'臺中'!J15,'彰化'!J15,'南投'!J15,'雲林'!J15,'嘉義'!J15,'臺南'!J15,'高雄'!J15,'屏東'!J15,'臺東'!J15,'花蓮'!J15,'澎湖'!J15,'基市'!J15,'竹市'!J15,'南市'!J15,'北市'!J42,'高市'!J15,'金門縣'!J15,'連江縣'!J15)</f>
        <v>1338</v>
      </c>
      <c r="T19" s="111"/>
      <c r="U19" s="111">
        <f>SUM('臺北'!K15,'宜蘭'!K15,'桃園'!K15,'新竹'!K15,'苗栗'!K15,'臺中'!K15,'彰化'!K15,'南投'!K15,'雲林'!K15,'嘉義'!K15,'臺南'!K15,'高雄'!K15,'屏東'!K15,'臺東'!K15,'花蓮'!K15,'澎湖'!K15,'基市'!K15,'竹市'!K15,'南市'!K15,'北市'!K42,'高市'!K15,'金門縣'!K15,'連江縣'!K15)</f>
        <v>130</v>
      </c>
      <c r="V19" s="111"/>
      <c r="W19" s="111">
        <f>SUM('臺北'!L15,'宜蘭'!L15,'桃園'!L15,'新竹'!L15,'苗栗'!L15,'臺中'!L15,'彰化'!L15,'南投'!L15,'雲林'!L15,'嘉義'!L15,'臺南'!L15,'高雄'!L15,'屏東'!L15,'臺東'!L15,'花蓮'!L15,'澎湖'!L15,'基市'!L15,'竹市'!L15,'南市'!L15,'北市'!L42,'高市'!L15,'金門縣'!L15,'連江縣'!L15)</f>
        <v>3376</v>
      </c>
      <c r="X19" s="111"/>
      <c r="Y19" s="112">
        <f>SUM('臺北'!M15,'宜蘭'!M15,'桃園'!M15,'新竹'!M15,'苗栗'!M15,'臺中'!M15,'彰化'!M15,'南投'!M15,'雲林'!M15,'嘉義'!M15,'臺南'!M15,'高雄'!M15,'屏東'!M15,'臺東'!M15,'花蓮'!M15,'澎湖'!M15,'基市'!M15,'竹市'!M15,'南市'!M15,'北市'!M42,'高市'!M15,'金門縣'!M15,'連江縣'!M15)</f>
        <v>750</v>
      </c>
      <c r="Z19" s="112"/>
    </row>
    <row r="20" spans="1:26" ht="12" customHeight="1">
      <c r="A20" s="42"/>
      <c r="B20" s="110" t="s">
        <v>111</v>
      </c>
      <c r="C20" s="112"/>
      <c r="D20" s="112"/>
      <c r="E20" s="111">
        <v>610</v>
      </c>
      <c r="F20" s="111"/>
      <c r="G20" s="111">
        <v>676</v>
      </c>
      <c r="H20" s="111"/>
      <c r="I20" s="111">
        <v>6793</v>
      </c>
      <c r="J20" s="111"/>
      <c r="K20" s="127">
        <v>29</v>
      </c>
      <c r="L20" s="111"/>
      <c r="M20" s="111"/>
      <c r="N20" s="111"/>
      <c r="O20" s="111">
        <f>SUM('臺北'!H16,'宜蘭'!H16,'桃園'!H16,'新竹'!H16,'苗栗'!H16,'臺中'!H16,'彰化'!H16,'南投'!H16,'雲林'!H16,'嘉義'!H16,'臺南'!H16,'高雄'!H16,'屏東'!H16,'臺東'!H16,'花蓮'!H16,'澎湖'!H16,'基市'!H16,'竹市'!H16,'南市'!H16,'北市'!H43,'高市'!H16,'金門縣'!H16,'連江縣'!H16)</f>
        <v>17840</v>
      </c>
      <c r="P20" s="111"/>
      <c r="Q20" s="111">
        <f>SUM('臺北'!I16,'宜蘭'!I16,'桃園'!I16,'新竹'!I16,'苗栗'!I16,'臺中'!I16,'彰化'!I16,'南投'!I16,'雲林'!I16,'嘉義'!I16,'臺南'!I16,'高雄'!I16,'屏東'!I16,'臺東'!I16,'花蓮'!I16,'澎湖'!I16,'基市'!I16,'竹市'!I16,'南市'!I16,'北市'!I43,'高市'!I16,'金門縣'!I16,'連江縣'!I16)</f>
        <v>2753</v>
      </c>
      <c r="R20" s="111"/>
      <c r="S20" s="111">
        <f>SUM('臺北'!J16,'宜蘭'!J16,'桃園'!J16,'新竹'!J16,'苗栗'!J16,'臺中'!J16,'彰化'!J16,'南投'!J16,'雲林'!J16,'嘉義'!J16,'臺南'!J16,'高雄'!J16,'屏東'!J16,'臺東'!J16,'花蓮'!J16,'澎湖'!J16,'基市'!J16,'竹市'!J16,'南市'!J16,'北市'!J43,'高市'!J16,'金門縣'!J16,'連江縣'!J16)</f>
        <v>1067</v>
      </c>
      <c r="T20" s="111"/>
      <c r="U20" s="111">
        <f>SUM('臺北'!K16,'宜蘭'!K16,'桃園'!K16,'新竹'!K16,'苗栗'!K16,'臺中'!K16,'彰化'!K16,'南投'!K16,'雲林'!K16,'嘉義'!K16,'臺南'!K16,'高雄'!K16,'屏東'!K16,'臺東'!K16,'花蓮'!K16,'澎湖'!K16,'基市'!K16,'竹市'!K16,'南市'!K16,'北市'!K43,'高市'!K16,'金門縣'!K16,'連江縣'!K16)</f>
        <v>1367</v>
      </c>
      <c r="V20" s="111"/>
      <c r="W20" s="111">
        <f>SUM('臺北'!L16,'宜蘭'!L16,'桃園'!L16,'新竹'!L16,'苗栗'!L16,'臺中'!L16,'彰化'!L16,'南投'!L16,'雲林'!L16,'嘉義'!L16,'臺南'!L16,'高雄'!L16,'屏東'!L16,'臺東'!L16,'花蓮'!L16,'澎湖'!L16,'基市'!L16,'竹市'!L16,'南市'!L16,'北市'!L43,'高市'!L16,'金門縣'!L16,'連江縣'!L16)</f>
        <v>2769</v>
      </c>
      <c r="X20" s="111"/>
      <c r="Y20" s="112">
        <f>SUM('臺北'!M16,'宜蘭'!M16,'桃園'!M16,'新竹'!M16,'苗栗'!M16,'臺中'!M16,'彰化'!M16,'南投'!M16,'雲林'!M16,'嘉義'!M16,'臺南'!M16,'高雄'!M16,'屏東'!M16,'臺東'!M16,'花蓮'!M16,'澎湖'!M16,'基市'!M16,'竹市'!M16,'南市'!M16,'北市'!M43,'高市'!M16,'金門縣'!M16,'連江縣'!M16)</f>
        <v>0</v>
      </c>
      <c r="Z20" s="112"/>
    </row>
    <row r="21" spans="1:26" ht="12" customHeight="1">
      <c r="A21" s="6"/>
      <c r="B21" s="110" t="s">
        <v>112</v>
      </c>
      <c r="C21" s="113">
        <v>0</v>
      </c>
      <c r="D21" s="113">
        <v>0</v>
      </c>
      <c r="E21" s="111">
        <v>1360</v>
      </c>
      <c r="F21" s="111"/>
      <c r="G21" s="111">
        <v>1360</v>
      </c>
      <c r="H21" s="111"/>
      <c r="I21" s="111">
        <v>2000</v>
      </c>
      <c r="J21" s="111"/>
      <c r="K21" s="127">
        <v>13.825</v>
      </c>
      <c r="L21" s="111"/>
      <c r="M21" s="111">
        <v>4</v>
      </c>
      <c r="N21" s="111"/>
      <c r="O21" s="111">
        <f>SUM('臺北'!H17,'宜蘭'!H17,'桃園'!H17,'新竹'!H17,'苗栗'!H17,'臺中'!H17,'彰化'!H17,'南投'!H17,'雲林'!H17,'嘉義'!H17,'臺南'!H17,'高雄'!H17,'屏東'!H17,'臺東'!H17,'花蓮'!H17,'澎湖'!H17,'基市'!H17,'竹市'!H17,'南市'!H17,'北市'!H44,'高市'!H17,'金門縣'!H17,'連江縣'!H17)</f>
        <v>430</v>
      </c>
      <c r="P21" s="111"/>
      <c r="Q21" s="111">
        <f>SUM('臺北'!I17,'宜蘭'!I17,'桃園'!I17,'新竹'!I17,'苗栗'!I17,'臺中'!I17,'彰化'!I17,'南投'!I17,'雲林'!I17,'嘉義'!I17,'臺南'!I17,'高雄'!I17,'屏東'!I17,'臺東'!I17,'花蓮'!I17,'澎湖'!I17,'基市'!I17,'竹市'!I17,'南市'!I17,'北市'!I44,'高市'!I17,'金門縣'!I17,'連江縣'!I17)</f>
        <v>1729</v>
      </c>
      <c r="R21" s="111"/>
      <c r="S21" s="111">
        <f>SUM('臺北'!J17,'宜蘭'!J17,'桃園'!J17,'新竹'!J17,'苗栗'!J17,'臺中'!J17,'彰化'!J17,'南投'!J17,'雲林'!J17,'嘉義'!J17,'臺南'!J17,'高雄'!J17,'屏東'!J17,'臺東'!J17,'花蓮'!J17,'澎湖'!J17,'基市'!J17,'竹市'!J17,'南市'!J17,'北市'!J44,'高市'!J17,'金門縣'!J17,'連江縣'!J17)</f>
        <v>3212</v>
      </c>
      <c r="T21" s="111"/>
      <c r="U21" s="111">
        <f>SUM('臺北'!K17,'宜蘭'!K17,'桃園'!K17,'新竹'!K17,'苗栗'!K17,'臺中'!K17,'彰化'!K17,'南投'!K17,'雲林'!K17,'嘉義'!K17,'臺南'!K17,'高雄'!K17,'屏東'!K17,'臺東'!K17,'花蓮'!K17,'澎湖'!K17,'基市'!K17,'竹市'!K17,'南市'!K17,'北市'!K44,'高市'!K17,'金門縣'!K17,'連江縣'!K17)</f>
        <v>840</v>
      </c>
      <c r="V21" s="111"/>
      <c r="W21" s="111">
        <f>SUM('臺北'!L17,'宜蘭'!L17,'桃園'!L17,'新竹'!L17,'苗栗'!L17,'臺中'!L17,'彰化'!L17,'南投'!L17,'雲林'!L17,'嘉義'!L17,'臺南'!L17,'高雄'!L17,'屏東'!L17,'臺東'!L17,'花蓮'!L17,'澎湖'!L17,'基市'!L17,'竹市'!L17,'南市'!L17,'北市'!L44,'高市'!L17,'金門縣'!L17,'連江縣'!L17)</f>
        <v>2659</v>
      </c>
      <c r="X21" s="111"/>
      <c r="Y21" s="112">
        <f>SUM('臺北'!M17,'宜蘭'!M17,'桃園'!M17,'新竹'!M17,'苗栗'!M17,'臺中'!M17,'彰化'!M17,'南投'!M17,'雲林'!M17,'嘉義'!M17,'臺南'!M17,'高雄'!M17,'屏東'!M17,'臺東'!M17,'花蓮'!M17,'澎湖'!M17,'基市'!M17,'竹市'!M17,'南市'!M17,'北市'!M44,'高市'!M17,'金門縣'!M17,'連江縣'!M17)</f>
        <v>430</v>
      </c>
      <c r="Z21" s="112"/>
    </row>
    <row r="22" spans="1:26" ht="4.5" customHeight="1">
      <c r="A22" s="6"/>
      <c r="B22" s="10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12" customHeight="1" hidden="1">
      <c r="A23" s="6"/>
      <c r="B23" s="115" t="s">
        <v>85</v>
      </c>
      <c r="C23" s="114">
        <f>SUM(C25:C45)</f>
        <v>0</v>
      </c>
      <c r="D23" s="114">
        <f>SUM(D25:D45)</f>
        <v>0</v>
      </c>
      <c r="E23" s="114">
        <f>SUM(E25:E45)</f>
        <v>1360</v>
      </c>
      <c r="F23" s="114"/>
      <c r="G23" s="114">
        <f>SUM(G25:G45)</f>
        <v>1360</v>
      </c>
      <c r="H23" s="114"/>
      <c r="I23" s="114"/>
      <c r="J23" s="114"/>
      <c r="K23" s="114"/>
      <c r="L23" s="114"/>
      <c r="M23" s="114"/>
      <c r="N23" s="114"/>
      <c r="O23" s="114">
        <f>SUM(O25:O45)</f>
        <v>430</v>
      </c>
      <c r="P23" s="114"/>
      <c r="Q23" s="114">
        <f>SUM(Q25:Q45)</f>
        <v>1729</v>
      </c>
      <c r="R23" s="114"/>
      <c r="S23" s="114">
        <f>SUM(S25:S45)</f>
        <v>3212</v>
      </c>
      <c r="T23" s="114"/>
      <c r="U23" s="114">
        <f>SUM(U25:U45)</f>
        <v>840</v>
      </c>
      <c r="V23" s="114"/>
      <c r="W23" s="114">
        <f>SUM(W25:W45)</f>
        <v>2659</v>
      </c>
      <c r="X23" s="114"/>
      <c r="Y23" s="114">
        <f>SUM(Y25:Y45)</f>
        <v>430</v>
      </c>
      <c r="Z23" s="114"/>
    </row>
    <row r="24" spans="1:26" ht="12" customHeight="1" hidden="1">
      <c r="A24" s="6"/>
      <c r="B24" s="10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2:43" s="82" customFormat="1" ht="12" customHeight="1">
      <c r="B25" s="103" t="s">
        <v>3</v>
      </c>
      <c r="C25" s="134">
        <v>0</v>
      </c>
      <c r="D25" s="134">
        <v>0</v>
      </c>
      <c r="E25" s="114">
        <f>'臺北'!D17</f>
        <v>105</v>
      </c>
      <c r="F25" s="116">
        <f>RANK(E25,($E$25:$E$52),0)</f>
        <v>5</v>
      </c>
      <c r="G25" s="114">
        <f>'臺北'!E17</f>
        <v>335</v>
      </c>
      <c r="H25" s="116">
        <f>RANK(G25,($G$25:$G$52),0)</f>
        <v>2</v>
      </c>
      <c r="I25" s="114">
        <f>'臺北'!F17</f>
        <v>0</v>
      </c>
      <c r="J25" s="135">
        <v>0</v>
      </c>
      <c r="K25" s="154">
        <f>'臺北'!G17</f>
        <v>0.5</v>
      </c>
      <c r="L25" s="116">
        <f>RANK(K25,($K$25:$K$52),0)</f>
        <v>3</v>
      </c>
      <c r="M25" s="136">
        <v>0</v>
      </c>
      <c r="N25" s="135">
        <v>0</v>
      </c>
      <c r="O25" s="114">
        <f>'臺北'!H17</f>
        <v>0</v>
      </c>
      <c r="P25" s="135">
        <v>0</v>
      </c>
      <c r="Q25" s="114">
        <f>'臺北'!I17</f>
        <v>0</v>
      </c>
      <c r="R25" s="135">
        <v>0</v>
      </c>
      <c r="S25" s="114">
        <f>'臺北'!J17</f>
        <v>0</v>
      </c>
      <c r="T25" s="135">
        <v>0</v>
      </c>
      <c r="U25" s="114">
        <f>'臺北'!K17</f>
        <v>0</v>
      </c>
      <c r="V25" s="135">
        <v>0</v>
      </c>
      <c r="W25" s="114">
        <f>'臺北'!L17</f>
        <v>0</v>
      </c>
      <c r="X25" s="135">
        <v>0</v>
      </c>
      <c r="Y25" s="114">
        <f>'臺北'!M17</f>
        <v>0</v>
      </c>
      <c r="Z25" s="136">
        <v>0</v>
      </c>
      <c r="AJ25" s="137"/>
      <c r="AK25" s="137"/>
      <c r="AL25" s="137"/>
      <c r="AM25" s="137"/>
      <c r="AN25" s="137"/>
      <c r="AO25" s="137"/>
      <c r="AP25" s="137"/>
      <c r="AQ25" s="137"/>
    </row>
    <row r="26" spans="2:43" s="82" customFormat="1" ht="12" customHeight="1">
      <c r="B26" s="103" t="s">
        <v>4</v>
      </c>
      <c r="C26" s="134">
        <v>0</v>
      </c>
      <c r="D26" s="134">
        <v>0</v>
      </c>
      <c r="E26" s="114">
        <f>'宜蘭'!D17</f>
        <v>0</v>
      </c>
      <c r="F26" s="135">
        <v>0</v>
      </c>
      <c r="G26" s="114">
        <f>'宜蘭'!E17</f>
        <v>0</v>
      </c>
      <c r="H26" s="135">
        <v>0</v>
      </c>
      <c r="I26" s="114">
        <f>'宜蘭'!F17</f>
        <v>0</v>
      </c>
      <c r="J26" s="135">
        <v>0</v>
      </c>
      <c r="K26" s="154">
        <f>'宜蘭'!G17</f>
        <v>0</v>
      </c>
      <c r="L26" s="135">
        <v>0</v>
      </c>
      <c r="M26" s="136">
        <v>1</v>
      </c>
      <c r="N26" s="116">
        <f>RANK(M26,($M$25:$M$52),0)</f>
        <v>2</v>
      </c>
      <c r="O26" s="114">
        <f>'宜蘭'!H17</f>
        <v>0</v>
      </c>
      <c r="P26" s="135">
        <v>0</v>
      </c>
      <c r="Q26" s="114">
        <f>'宜蘭'!I17</f>
        <v>0</v>
      </c>
      <c r="R26" s="135">
        <v>0</v>
      </c>
      <c r="S26" s="114">
        <f>'宜蘭'!J17</f>
        <v>0</v>
      </c>
      <c r="T26" s="135">
        <v>0</v>
      </c>
      <c r="U26" s="114">
        <f>'宜蘭'!K17</f>
        <v>0</v>
      </c>
      <c r="V26" s="135">
        <v>0</v>
      </c>
      <c r="W26" s="114">
        <f>'宜蘭'!L17</f>
        <v>0</v>
      </c>
      <c r="X26" s="135">
        <v>0</v>
      </c>
      <c r="Y26" s="114">
        <f>'宜蘭'!M17</f>
        <v>0</v>
      </c>
      <c r="Z26" s="136">
        <v>0</v>
      </c>
      <c r="AJ26" s="137"/>
      <c r="AK26" s="137"/>
      <c r="AL26" s="137"/>
      <c r="AM26" s="137"/>
      <c r="AN26" s="137"/>
      <c r="AO26" s="137"/>
      <c r="AP26" s="137"/>
      <c r="AQ26" s="137"/>
    </row>
    <row r="27" spans="2:43" s="82" customFormat="1" ht="12" customHeight="1">
      <c r="B27" s="103" t="s">
        <v>5</v>
      </c>
      <c r="C27" s="134">
        <v>0</v>
      </c>
      <c r="D27" s="134">
        <v>0</v>
      </c>
      <c r="E27" s="114">
        <f>'桃園'!D17</f>
        <v>500</v>
      </c>
      <c r="F27" s="116">
        <f>RANK(E27,($E$25:$E$52),0)</f>
        <v>1</v>
      </c>
      <c r="G27" s="114">
        <f>'桃園'!E17</f>
        <v>0</v>
      </c>
      <c r="H27" s="135">
        <v>0</v>
      </c>
      <c r="I27" s="114">
        <f>'桃園'!F17</f>
        <v>0</v>
      </c>
      <c r="J27" s="135">
        <v>0</v>
      </c>
      <c r="K27" s="154">
        <f>'桃園'!G17</f>
        <v>0</v>
      </c>
      <c r="L27" s="135">
        <v>0</v>
      </c>
      <c r="M27" s="136">
        <v>0</v>
      </c>
      <c r="N27" s="135">
        <v>0</v>
      </c>
      <c r="O27" s="114">
        <f>'桃園'!H17</f>
        <v>0</v>
      </c>
      <c r="P27" s="135">
        <v>0</v>
      </c>
      <c r="Q27" s="114">
        <f>'桃園'!I17</f>
        <v>0</v>
      </c>
      <c r="R27" s="135">
        <v>0</v>
      </c>
      <c r="S27" s="114">
        <f>'桃園'!J17</f>
        <v>0</v>
      </c>
      <c r="T27" s="135">
        <v>0</v>
      </c>
      <c r="U27" s="114">
        <f>'桃園'!K17</f>
        <v>0</v>
      </c>
      <c r="V27" s="135">
        <v>0</v>
      </c>
      <c r="W27" s="114">
        <f>'桃園'!L17</f>
        <v>650</v>
      </c>
      <c r="X27" s="116">
        <f>RANK(W27,($W$25:$W$52),0)</f>
        <v>2</v>
      </c>
      <c r="Y27" s="114">
        <f>'桃園'!M17</f>
        <v>0</v>
      </c>
      <c r="Z27" s="136">
        <v>0</v>
      </c>
      <c r="AJ27" s="137"/>
      <c r="AK27" s="137"/>
      <c r="AL27" s="137"/>
      <c r="AM27" s="137"/>
      <c r="AN27" s="137"/>
      <c r="AO27" s="137"/>
      <c r="AP27" s="137"/>
      <c r="AQ27" s="137"/>
    </row>
    <row r="28" spans="2:43" s="82" customFormat="1" ht="12" customHeight="1">
      <c r="B28" s="103" t="s">
        <v>6</v>
      </c>
      <c r="C28" s="134">
        <v>0</v>
      </c>
      <c r="D28" s="134">
        <v>0</v>
      </c>
      <c r="E28" s="114">
        <f>'新竹'!D17</f>
        <v>0</v>
      </c>
      <c r="F28" s="135">
        <v>0</v>
      </c>
      <c r="G28" s="114">
        <f>'新竹'!E17</f>
        <v>0</v>
      </c>
      <c r="H28" s="135">
        <v>0</v>
      </c>
      <c r="I28" s="114">
        <f>'新竹'!F17</f>
        <v>0</v>
      </c>
      <c r="J28" s="135">
        <v>0</v>
      </c>
      <c r="K28" s="154">
        <f>'新竹'!G17</f>
        <v>0</v>
      </c>
      <c r="L28" s="135">
        <v>0</v>
      </c>
      <c r="M28" s="136">
        <v>0</v>
      </c>
      <c r="N28" s="135">
        <v>0</v>
      </c>
      <c r="O28" s="114">
        <f>'新竹'!H17</f>
        <v>0</v>
      </c>
      <c r="P28" s="135">
        <v>0</v>
      </c>
      <c r="Q28" s="114">
        <f>'新竹'!I17</f>
        <v>0</v>
      </c>
      <c r="R28" s="135">
        <v>0</v>
      </c>
      <c r="S28" s="114">
        <f>'新竹'!J17</f>
        <v>0</v>
      </c>
      <c r="T28" s="135">
        <v>0</v>
      </c>
      <c r="U28" s="114">
        <f>'新竹'!K17</f>
        <v>0</v>
      </c>
      <c r="V28" s="135">
        <v>0</v>
      </c>
      <c r="W28" s="114">
        <f>'新竹'!L17</f>
        <v>0</v>
      </c>
      <c r="X28" s="135">
        <v>0</v>
      </c>
      <c r="Y28" s="114">
        <f>'新竹'!M17</f>
        <v>0</v>
      </c>
      <c r="Z28" s="136">
        <v>0</v>
      </c>
      <c r="AJ28" s="137"/>
      <c r="AK28" s="137"/>
      <c r="AL28" s="137"/>
      <c r="AM28" s="137"/>
      <c r="AN28" s="137"/>
      <c r="AO28" s="137"/>
      <c r="AP28" s="137"/>
      <c r="AQ28" s="137"/>
    </row>
    <row r="29" spans="2:43" s="82" customFormat="1" ht="12" customHeight="1">
      <c r="B29" s="103" t="s">
        <v>7</v>
      </c>
      <c r="C29" s="134">
        <v>0</v>
      </c>
      <c r="D29" s="134">
        <v>0</v>
      </c>
      <c r="E29" s="114">
        <f>'苗栗'!D17</f>
        <v>0</v>
      </c>
      <c r="F29" s="135">
        <v>0</v>
      </c>
      <c r="G29" s="114">
        <f>'苗栗'!E17</f>
        <v>250</v>
      </c>
      <c r="H29" s="116">
        <f>RANK(G29,($G$25:$G$52),0)</f>
        <v>4</v>
      </c>
      <c r="I29" s="114">
        <f>'苗栗'!F17</f>
        <v>0</v>
      </c>
      <c r="J29" s="135">
        <v>0</v>
      </c>
      <c r="K29" s="154">
        <f>'苗栗'!G17</f>
        <v>3</v>
      </c>
      <c r="L29" s="116">
        <f>RANK(K29,($K$25:$K$52),0)</f>
        <v>2</v>
      </c>
      <c r="M29" s="136">
        <v>0</v>
      </c>
      <c r="N29" s="135">
        <v>0</v>
      </c>
      <c r="O29" s="114">
        <f>'苗栗'!H17</f>
        <v>0</v>
      </c>
      <c r="P29" s="135">
        <v>0</v>
      </c>
      <c r="Q29" s="114">
        <f>'苗栗'!I17</f>
        <v>993</v>
      </c>
      <c r="R29" s="116">
        <f>RANK(Q29,($Q$25:$Q$52),0)</f>
        <v>1</v>
      </c>
      <c r="S29" s="114">
        <f>'苗栗'!J17</f>
        <v>0</v>
      </c>
      <c r="T29" s="135">
        <v>0</v>
      </c>
      <c r="U29" s="114">
        <f>'苗栗'!K17</f>
        <v>0</v>
      </c>
      <c r="V29" s="135">
        <v>0</v>
      </c>
      <c r="W29" s="114">
        <f>'苗栗'!L17</f>
        <v>0</v>
      </c>
      <c r="X29" s="135">
        <v>0</v>
      </c>
      <c r="Y29" s="114">
        <f>'苗栗'!M17</f>
        <v>0</v>
      </c>
      <c r="Z29" s="136">
        <v>0</v>
      </c>
      <c r="AJ29" s="137"/>
      <c r="AK29" s="137"/>
      <c r="AL29" s="137"/>
      <c r="AM29" s="137"/>
      <c r="AN29" s="137"/>
      <c r="AO29" s="137"/>
      <c r="AP29" s="137"/>
      <c r="AQ29" s="137"/>
    </row>
    <row r="30" spans="2:43" s="82" customFormat="1" ht="12" customHeight="1">
      <c r="B30" s="103" t="s">
        <v>8</v>
      </c>
      <c r="C30" s="134">
        <v>0</v>
      </c>
      <c r="D30" s="134">
        <v>0</v>
      </c>
      <c r="E30" s="114">
        <f>'臺中'!D17</f>
        <v>0</v>
      </c>
      <c r="F30" s="135">
        <v>0</v>
      </c>
      <c r="G30" s="114">
        <f>'臺中'!E17</f>
        <v>0</v>
      </c>
      <c r="H30" s="135">
        <v>0</v>
      </c>
      <c r="I30" s="114">
        <f>'臺中'!F17</f>
        <v>0</v>
      </c>
      <c r="J30" s="135">
        <v>0</v>
      </c>
      <c r="K30" s="154">
        <f>'臺中'!G17</f>
        <v>0</v>
      </c>
      <c r="L30" s="135">
        <v>0</v>
      </c>
      <c r="M30" s="136">
        <v>0</v>
      </c>
      <c r="N30" s="135">
        <v>0</v>
      </c>
      <c r="O30" s="114">
        <f>'臺中'!H17</f>
        <v>0</v>
      </c>
      <c r="P30" s="135">
        <v>0</v>
      </c>
      <c r="Q30" s="114">
        <f>'臺中'!I17</f>
        <v>0</v>
      </c>
      <c r="R30" s="135">
        <v>0</v>
      </c>
      <c r="S30" s="114">
        <f>'臺中'!J17</f>
        <v>0</v>
      </c>
      <c r="T30" s="135">
        <v>0</v>
      </c>
      <c r="U30" s="114">
        <f>'臺中'!K17</f>
        <v>0</v>
      </c>
      <c r="V30" s="135">
        <v>0</v>
      </c>
      <c r="W30" s="114">
        <f>'臺中'!L17</f>
        <v>0</v>
      </c>
      <c r="X30" s="135">
        <v>0</v>
      </c>
      <c r="Y30" s="114">
        <f>'臺中'!M17</f>
        <v>0</v>
      </c>
      <c r="Z30" s="136">
        <v>0</v>
      </c>
      <c r="AJ30" s="137"/>
      <c r="AK30" s="137"/>
      <c r="AL30" s="137"/>
      <c r="AM30" s="137"/>
      <c r="AN30" s="137"/>
      <c r="AO30" s="137"/>
      <c r="AP30" s="137"/>
      <c r="AQ30" s="137"/>
    </row>
    <row r="31" spans="2:43" s="82" customFormat="1" ht="12" customHeight="1">
      <c r="B31" s="103" t="s">
        <v>9</v>
      </c>
      <c r="C31" s="134">
        <v>0</v>
      </c>
      <c r="D31" s="134">
        <v>0</v>
      </c>
      <c r="E31" s="114">
        <f>'彰化'!D17</f>
        <v>80</v>
      </c>
      <c r="F31" s="116">
        <f>RANK(E31,($E$25:$E$52),0)</f>
        <v>6</v>
      </c>
      <c r="G31" s="114">
        <f>'彰化'!E17</f>
        <v>0</v>
      </c>
      <c r="H31" s="135">
        <v>0</v>
      </c>
      <c r="I31" s="114">
        <f>'彰化'!F17</f>
        <v>0</v>
      </c>
      <c r="J31" s="135">
        <v>0</v>
      </c>
      <c r="K31" s="154">
        <f>'彰化'!G17</f>
        <v>0</v>
      </c>
      <c r="L31" s="135">
        <v>0</v>
      </c>
      <c r="M31" s="136">
        <v>0</v>
      </c>
      <c r="N31" s="135">
        <v>0</v>
      </c>
      <c r="O31" s="114">
        <f>'彰化'!H17</f>
        <v>0</v>
      </c>
      <c r="P31" s="135">
        <v>0</v>
      </c>
      <c r="Q31" s="114">
        <f>'彰化'!I17</f>
        <v>0</v>
      </c>
      <c r="R31" s="135">
        <v>0</v>
      </c>
      <c r="S31" s="114">
        <f>'彰化'!J17</f>
        <v>0</v>
      </c>
      <c r="T31" s="135">
        <v>0</v>
      </c>
      <c r="U31" s="114">
        <f>'彰化'!K17</f>
        <v>0</v>
      </c>
      <c r="V31" s="135">
        <v>0</v>
      </c>
      <c r="W31" s="114">
        <f>'彰化'!L17</f>
        <v>0</v>
      </c>
      <c r="X31" s="135">
        <v>0</v>
      </c>
      <c r="Y31" s="114">
        <f>'彰化'!M17</f>
        <v>0</v>
      </c>
      <c r="Z31" s="136">
        <v>0</v>
      </c>
      <c r="AJ31" s="137"/>
      <c r="AK31" s="137"/>
      <c r="AL31" s="137"/>
      <c r="AM31" s="137"/>
      <c r="AN31" s="137"/>
      <c r="AO31" s="137"/>
      <c r="AP31" s="137"/>
      <c r="AQ31" s="137"/>
    </row>
    <row r="32" spans="2:43" s="82" customFormat="1" ht="12" customHeight="1">
      <c r="B32" s="103" t="s">
        <v>10</v>
      </c>
      <c r="C32" s="134">
        <v>0</v>
      </c>
      <c r="D32" s="134">
        <v>0</v>
      </c>
      <c r="E32" s="114">
        <f>'南投'!D17</f>
        <v>0</v>
      </c>
      <c r="F32" s="135">
        <v>0</v>
      </c>
      <c r="G32" s="114">
        <f>'南投'!E17</f>
        <v>0</v>
      </c>
      <c r="H32" s="135">
        <v>0</v>
      </c>
      <c r="I32" s="114">
        <f>'南投'!F17</f>
        <v>0</v>
      </c>
      <c r="J32" s="135">
        <v>0</v>
      </c>
      <c r="K32" s="154">
        <f>'南投'!G17</f>
        <v>0</v>
      </c>
      <c r="L32" s="135">
        <v>0</v>
      </c>
      <c r="M32" s="136">
        <v>0</v>
      </c>
      <c r="N32" s="135">
        <v>0</v>
      </c>
      <c r="O32" s="114">
        <f>'南投'!H17</f>
        <v>0</v>
      </c>
      <c r="P32" s="135">
        <v>0</v>
      </c>
      <c r="Q32" s="114">
        <f>'南投'!I17</f>
        <v>0</v>
      </c>
      <c r="R32" s="135">
        <v>0</v>
      </c>
      <c r="S32" s="114">
        <f>'南投'!J17</f>
        <v>0</v>
      </c>
      <c r="T32" s="135">
        <v>0</v>
      </c>
      <c r="U32" s="114">
        <f>'南投'!K17</f>
        <v>0</v>
      </c>
      <c r="V32" s="135">
        <v>0</v>
      </c>
      <c r="W32" s="114">
        <f>'南投'!L17</f>
        <v>0</v>
      </c>
      <c r="X32" s="135">
        <v>0</v>
      </c>
      <c r="Y32" s="114">
        <f>'南投'!M17</f>
        <v>0</v>
      </c>
      <c r="Z32" s="136">
        <v>0</v>
      </c>
      <c r="AJ32" s="137"/>
      <c r="AK32" s="137"/>
      <c r="AL32" s="137"/>
      <c r="AM32" s="137"/>
      <c r="AN32" s="137"/>
      <c r="AO32" s="137"/>
      <c r="AP32" s="137"/>
      <c r="AQ32" s="137"/>
    </row>
    <row r="33" spans="2:43" s="82" customFormat="1" ht="12" customHeight="1">
      <c r="B33" s="103" t="s">
        <v>11</v>
      </c>
      <c r="C33" s="134">
        <v>0</v>
      </c>
      <c r="D33" s="134">
        <v>0</v>
      </c>
      <c r="E33" s="114">
        <f>'雲林'!D17</f>
        <v>0</v>
      </c>
      <c r="F33" s="135">
        <v>0</v>
      </c>
      <c r="G33" s="114">
        <f>'雲林'!E17</f>
        <v>0</v>
      </c>
      <c r="H33" s="135">
        <v>0</v>
      </c>
      <c r="I33" s="114">
        <f>'雲林'!F17</f>
        <v>0</v>
      </c>
      <c r="J33" s="135">
        <v>0</v>
      </c>
      <c r="K33" s="154">
        <f>'雲林'!G17</f>
        <v>0</v>
      </c>
      <c r="L33" s="135">
        <v>0</v>
      </c>
      <c r="M33" s="136">
        <v>0</v>
      </c>
      <c r="N33" s="135">
        <v>0</v>
      </c>
      <c r="O33" s="114">
        <f>'雲林'!H17</f>
        <v>0</v>
      </c>
      <c r="P33" s="135">
        <v>0</v>
      </c>
      <c r="Q33" s="114">
        <f>'雲林'!I17</f>
        <v>0</v>
      </c>
      <c r="R33" s="135">
        <v>0</v>
      </c>
      <c r="S33" s="114">
        <f>'雲林'!J17</f>
        <v>3147</v>
      </c>
      <c r="T33" s="116">
        <f>RANK(S33,($S$25:$S$52),0)</f>
        <v>1</v>
      </c>
      <c r="U33" s="114">
        <f>'雲林'!K17</f>
        <v>0</v>
      </c>
      <c r="V33" s="135">
        <v>0</v>
      </c>
      <c r="W33" s="114">
        <f>'雲林'!L17</f>
        <v>815</v>
      </c>
      <c r="X33" s="116">
        <f>RANK(W33,($W$25:$W$52),0)</f>
        <v>1</v>
      </c>
      <c r="Y33" s="114">
        <f>'雲林'!M17</f>
        <v>0</v>
      </c>
      <c r="Z33" s="136">
        <v>0</v>
      </c>
      <c r="AJ33" s="137"/>
      <c r="AK33" s="137"/>
      <c r="AL33" s="137"/>
      <c r="AM33" s="137"/>
      <c r="AN33" s="137"/>
      <c r="AO33" s="137"/>
      <c r="AP33" s="137"/>
      <c r="AQ33" s="137"/>
    </row>
    <row r="34" spans="2:43" s="82" customFormat="1" ht="12" customHeight="1">
      <c r="B34" s="103" t="s">
        <v>12</v>
      </c>
      <c r="C34" s="134">
        <v>0</v>
      </c>
      <c r="D34" s="134">
        <v>0</v>
      </c>
      <c r="E34" s="114">
        <f>'嘉義'!D17</f>
        <v>0</v>
      </c>
      <c r="F34" s="135">
        <v>0</v>
      </c>
      <c r="G34" s="114">
        <f>'嘉義'!E17</f>
        <v>0</v>
      </c>
      <c r="H34" s="135">
        <v>0</v>
      </c>
      <c r="I34" s="114">
        <f>'嘉義'!F17</f>
        <v>0</v>
      </c>
      <c r="J34" s="135">
        <v>0</v>
      </c>
      <c r="K34" s="154">
        <f>'嘉義'!G17</f>
        <v>0</v>
      </c>
      <c r="L34" s="135">
        <v>0</v>
      </c>
      <c r="M34" s="136">
        <v>0</v>
      </c>
      <c r="N34" s="135">
        <v>0</v>
      </c>
      <c r="O34" s="114">
        <f>'嘉義'!H17</f>
        <v>0</v>
      </c>
      <c r="P34" s="135">
        <v>0</v>
      </c>
      <c r="Q34" s="114">
        <f>'嘉義'!I17</f>
        <v>0</v>
      </c>
      <c r="R34" s="135">
        <v>0</v>
      </c>
      <c r="S34" s="114">
        <f>'嘉義'!J17</f>
        <v>0</v>
      </c>
      <c r="T34" s="135">
        <v>0</v>
      </c>
      <c r="U34" s="114">
        <f>'嘉義'!K17</f>
        <v>0</v>
      </c>
      <c r="V34" s="135">
        <v>0</v>
      </c>
      <c r="W34" s="114">
        <f>'嘉義'!L17</f>
        <v>0</v>
      </c>
      <c r="X34" s="135">
        <v>0</v>
      </c>
      <c r="Y34" s="114">
        <f>'嘉義'!M17</f>
        <v>0</v>
      </c>
      <c r="Z34" s="136">
        <v>0</v>
      </c>
      <c r="AJ34" s="137"/>
      <c r="AK34" s="137"/>
      <c r="AL34" s="137"/>
      <c r="AM34" s="137"/>
      <c r="AN34" s="137"/>
      <c r="AO34" s="137"/>
      <c r="AP34" s="137"/>
      <c r="AQ34" s="137"/>
    </row>
    <row r="35" spans="2:43" s="82" customFormat="1" ht="12" customHeight="1">
      <c r="B35" s="103" t="s">
        <v>13</v>
      </c>
      <c r="C35" s="134">
        <v>0</v>
      </c>
      <c r="D35" s="134">
        <v>0</v>
      </c>
      <c r="E35" s="114">
        <f>'臺南'!D17</f>
        <v>380</v>
      </c>
      <c r="F35" s="116">
        <f>RANK(E35,($E$25:$E$52),0)</f>
        <v>2</v>
      </c>
      <c r="G35" s="114">
        <f>'臺南'!E17</f>
        <v>0</v>
      </c>
      <c r="H35" s="135">
        <v>0</v>
      </c>
      <c r="I35" s="114">
        <f>'臺南'!F17</f>
        <v>2000</v>
      </c>
      <c r="J35" s="116">
        <f>RANK(I35,($I$25:$I$52),0)</f>
        <v>1</v>
      </c>
      <c r="K35" s="154">
        <f>'臺南'!G17</f>
        <v>10.3</v>
      </c>
      <c r="L35" s="116">
        <f>RANK(K35,($K$25:$K$52),0)</f>
        <v>1</v>
      </c>
      <c r="M35" s="136">
        <v>0</v>
      </c>
      <c r="N35" s="135">
        <v>0</v>
      </c>
      <c r="O35" s="114">
        <f>'臺南'!H17</f>
        <v>430</v>
      </c>
      <c r="P35" s="116">
        <f>RANK(O35,($O$25:$O$52),0)</f>
        <v>1</v>
      </c>
      <c r="Q35" s="114">
        <f>'臺南'!I17</f>
        <v>0</v>
      </c>
      <c r="R35" s="135">
        <v>0</v>
      </c>
      <c r="S35" s="114">
        <f>'臺南'!J17</f>
        <v>0</v>
      </c>
      <c r="T35" s="135">
        <v>0</v>
      </c>
      <c r="U35" s="114">
        <f>'臺南'!K17</f>
        <v>350</v>
      </c>
      <c r="V35" s="116">
        <f>RANK(U35,($U$25:$U$52),0)</f>
        <v>2</v>
      </c>
      <c r="W35" s="114">
        <f>'臺南'!L17</f>
        <v>0</v>
      </c>
      <c r="X35" s="135">
        <v>0</v>
      </c>
      <c r="Y35" s="114">
        <f>'臺南'!M17</f>
        <v>0</v>
      </c>
      <c r="Z35" s="136">
        <v>0</v>
      </c>
      <c r="AJ35" s="137"/>
      <c r="AK35" s="137"/>
      <c r="AL35" s="137"/>
      <c r="AM35" s="137"/>
      <c r="AN35" s="137"/>
      <c r="AO35" s="137"/>
      <c r="AP35" s="137"/>
      <c r="AQ35" s="137"/>
    </row>
    <row r="36" spans="2:43" s="82" customFormat="1" ht="12" customHeight="1">
      <c r="B36" s="103" t="s">
        <v>14</v>
      </c>
      <c r="C36" s="134">
        <v>0</v>
      </c>
      <c r="D36" s="134">
        <v>0</v>
      </c>
      <c r="E36" s="114">
        <f>'高雄'!D17</f>
        <v>115</v>
      </c>
      <c r="F36" s="116">
        <f>RANK(E36,($E$25:$E$52),0)</f>
        <v>4</v>
      </c>
      <c r="G36" s="114">
        <f>'高雄'!E17</f>
        <v>0</v>
      </c>
      <c r="H36" s="135">
        <v>0</v>
      </c>
      <c r="I36" s="114">
        <f>'高雄'!F17</f>
        <v>0</v>
      </c>
      <c r="J36" s="135">
        <v>0</v>
      </c>
      <c r="K36" s="154">
        <f>'高雄'!G17</f>
        <v>0</v>
      </c>
      <c r="L36" s="135">
        <v>0</v>
      </c>
      <c r="M36" s="136">
        <v>0</v>
      </c>
      <c r="N36" s="135">
        <v>0</v>
      </c>
      <c r="O36" s="114">
        <f>'高雄'!H17</f>
        <v>0</v>
      </c>
      <c r="P36" s="135">
        <v>0</v>
      </c>
      <c r="Q36" s="114">
        <f>'高雄'!I17</f>
        <v>0</v>
      </c>
      <c r="R36" s="135">
        <v>0</v>
      </c>
      <c r="S36" s="114">
        <f>'高雄'!J17</f>
        <v>0</v>
      </c>
      <c r="T36" s="135">
        <v>0</v>
      </c>
      <c r="U36" s="114">
        <f>'高雄'!K17</f>
        <v>0</v>
      </c>
      <c r="V36" s="135">
        <v>0</v>
      </c>
      <c r="W36" s="114">
        <f>'高雄'!L17</f>
        <v>500</v>
      </c>
      <c r="X36" s="116">
        <f>RANK(W36,($W$25:$W$52),0)</f>
        <v>3</v>
      </c>
      <c r="Y36" s="114">
        <f>'高雄'!M17</f>
        <v>0</v>
      </c>
      <c r="Z36" s="136">
        <v>0</v>
      </c>
      <c r="AJ36" s="137"/>
      <c r="AK36" s="137"/>
      <c r="AL36" s="137"/>
      <c r="AM36" s="137"/>
      <c r="AN36" s="137"/>
      <c r="AO36" s="137"/>
      <c r="AP36" s="137"/>
      <c r="AQ36" s="137"/>
    </row>
    <row r="37" spans="2:43" s="82" customFormat="1" ht="12" customHeight="1">
      <c r="B37" s="103" t="s">
        <v>15</v>
      </c>
      <c r="C37" s="134">
        <v>0</v>
      </c>
      <c r="D37" s="134">
        <v>0</v>
      </c>
      <c r="E37" s="114">
        <f>'屏東'!D17</f>
        <v>120</v>
      </c>
      <c r="F37" s="116">
        <f>RANK(E37,($E$25:$E$52),0)</f>
        <v>3</v>
      </c>
      <c r="G37" s="114">
        <f>'屏東'!E17</f>
        <v>465</v>
      </c>
      <c r="H37" s="116">
        <f>RANK(G37,($G$25:$G$52),0)</f>
        <v>1</v>
      </c>
      <c r="I37" s="114">
        <f>'屏東'!F17</f>
        <v>0</v>
      </c>
      <c r="J37" s="135">
        <v>0</v>
      </c>
      <c r="K37" s="154">
        <f>'屏東'!G17</f>
        <v>0</v>
      </c>
      <c r="L37" s="135">
        <v>0</v>
      </c>
      <c r="M37" s="136">
        <v>0</v>
      </c>
      <c r="N37" s="135">
        <v>0</v>
      </c>
      <c r="O37" s="114">
        <f>'屏東'!H17</f>
        <v>0</v>
      </c>
      <c r="P37" s="135">
        <v>0</v>
      </c>
      <c r="Q37" s="114">
        <f>'屏東'!I17</f>
        <v>51</v>
      </c>
      <c r="R37" s="116">
        <f>RANK(Q37,($Q$25:$Q$52),0)</f>
        <v>3</v>
      </c>
      <c r="S37" s="114">
        <f>'屏東'!J17</f>
        <v>0</v>
      </c>
      <c r="T37" s="135">
        <v>0</v>
      </c>
      <c r="U37" s="114">
        <f>'屏東'!K17</f>
        <v>400</v>
      </c>
      <c r="V37" s="116">
        <f>RANK(U37,($U$25:$U$52),0)</f>
        <v>1</v>
      </c>
      <c r="W37" s="114">
        <f>'屏東'!L17</f>
        <v>0</v>
      </c>
      <c r="X37" s="135">
        <v>0</v>
      </c>
      <c r="Y37" s="114">
        <f>'屏東'!M17</f>
        <v>0</v>
      </c>
      <c r="Z37" s="136">
        <v>0</v>
      </c>
      <c r="AJ37" s="137"/>
      <c r="AK37" s="137"/>
      <c r="AL37" s="137"/>
      <c r="AM37" s="137"/>
      <c r="AN37" s="137"/>
      <c r="AO37" s="137"/>
      <c r="AP37" s="137"/>
      <c r="AQ37" s="137"/>
    </row>
    <row r="38" spans="2:43" s="82" customFormat="1" ht="12" customHeight="1">
      <c r="B38" s="103" t="s">
        <v>16</v>
      </c>
      <c r="C38" s="134">
        <v>0</v>
      </c>
      <c r="D38" s="134">
        <v>0</v>
      </c>
      <c r="E38" s="114">
        <f>'臺東'!D17</f>
        <v>0</v>
      </c>
      <c r="F38" s="135">
        <v>0</v>
      </c>
      <c r="G38" s="114">
        <f>'臺東'!E17</f>
        <v>0</v>
      </c>
      <c r="H38" s="135">
        <v>0</v>
      </c>
      <c r="I38" s="114">
        <f>'臺東'!F17</f>
        <v>0</v>
      </c>
      <c r="J38" s="135">
        <v>0</v>
      </c>
      <c r="K38" s="154">
        <f>'臺東'!G17</f>
        <v>0</v>
      </c>
      <c r="L38" s="135">
        <v>0</v>
      </c>
      <c r="M38" s="136">
        <v>0</v>
      </c>
      <c r="N38" s="135">
        <v>0</v>
      </c>
      <c r="O38" s="114">
        <f>'臺東'!H17</f>
        <v>0</v>
      </c>
      <c r="P38" s="135">
        <v>0</v>
      </c>
      <c r="Q38" s="114">
        <f>'臺東'!I17</f>
        <v>0</v>
      </c>
      <c r="R38" s="135">
        <v>0</v>
      </c>
      <c r="S38" s="114">
        <f>'臺東'!J17</f>
        <v>0</v>
      </c>
      <c r="T38" s="135">
        <v>0</v>
      </c>
      <c r="U38" s="114">
        <f>'臺東'!K17</f>
        <v>0</v>
      </c>
      <c r="V38" s="135">
        <v>0</v>
      </c>
      <c r="W38" s="114">
        <f>'臺東'!L17</f>
        <v>45</v>
      </c>
      <c r="X38" s="116">
        <f>RANK(W38,($W$25:$W$52),0)</f>
        <v>6</v>
      </c>
      <c r="Y38" s="114">
        <f>'臺東'!M17</f>
        <v>0</v>
      </c>
      <c r="Z38" s="136">
        <v>0</v>
      </c>
      <c r="AJ38" s="137"/>
      <c r="AK38" s="137"/>
      <c r="AL38" s="137"/>
      <c r="AM38" s="137"/>
      <c r="AN38" s="137"/>
      <c r="AO38" s="137"/>
      <c r="AP38" s="137"/>
      <c r="AQ38" s="137"/>
    </row>
    <row r="39" spans="2:43" s="82" customFormat="1" ht="12" customHeight="1">
      <c r="B39" s="103" t="s">
        <v>17</v>
      </c>
      <c r="C39" s="134">
        <v>0</v>
      </c>
      <c r="D39" s="134">
        <v>0</v>
      </c>
      <c r="E39" s="114">
        <f>'花蓮'!D17</f>
        <v>60</v>
      </c>
      <c r="F39" s="116">
        <f>RANK(E39,($E$25:$E$52),0)</f>
        <v>7</v>
      </c>
      <c r="G39" s="114">
        <f>'花蓮'!E17</f>
        <v>310</v>
      </c>
      <c r="H39" s="116">
        <f>RANK(G39,($G$25:$G$52),0)</f>
        <v>3</v>
      </c>
      <c r="I39" s="114">
        <f>'花蓮'!F17</f>
        <v>0</v>
      </c>
      <c r="J39" s="135">
        <v>0</v>
      </c>
      <c r="K39" s="154">
        <f>'花蓮'!G17</f>
        <v>0</v>
      </c>
      <c r="L39" s="135">
        <v>0</v>
      </c>
      <c r="M39" s="136">
        <v>3</v>
      </c>
      <c r="N39" s="116">
        <f>RANK(M39,($M$25:$M$52),0)</f>
        <v>1</v>
      </c>
      <c r="O39" s="114">
        <f>'花蓮'!H17</f>
        <v>0</v>
      </c>
      <c r="P39" s="135">
        <v>0</v>
      </c>
      <c r="Q39" s="114">
        <f>'花蓮'!I17</f>
        <v>0</v>
      </c>
      <c r="R39" s="135">
        <v>0</v>
      </c>
      <c r="S39" s="114">
        <f>'花蓮'!J17</f>
        <v>0</v>
      </c>
      <c r="T39" s="135">
        <v>0</v>
      </c>
      <c r="U39" s="114">
        <f>'花蓮'!K17</f>
        <v>0</v>
      </c>
      <c r="V39" s="135">
        <v>0</v>
      </c>
      <c r="W39" s="114">
        <f>'花蓮'!L17</f>
        <v>0</v>
      </c>
      <c r="X39" s="135">
        <v>0</v>
      </c>
      <c r="Y39" s="114">
        <f>'花蓮'!M17</f>
        <v>0</v>
      </c>
      <c r="Z39" s="136">
        <v>0</v>
      </c>
      <c r="AJ39" s="137"/>
      <c r="AK39" s="137"/>
      <c r="AL39" s="137"/>
      <c r="AM39" s="137"/>
      <c r="AN39" s="137"/>
      <c r="AO39" s="137"/>
      <c r="AP39" s="137"/>
      <c r="AQ39" s="137"/>
    </row>
    <row r="40" spans="2:43" s="82" customFormat="1" ht="12" customHeight="1">
      <c r="B40" s="103" t="s">
        <v>18</v>
      </c>
      <c r="C40" s="134">
        <v>0</v>
      </c>
      <c r="D40" s="134">
        <v>0</v>
      </c>
      <c r="E40" s="114">
        <f>'澎湖'!D17</f>
        <v>0</v>
      </c>
      <c r="F40" s="135">
        <v>0</v>
      </c>
      <c r="G40" s="114">
        <v>0</v>
      </c>
      <c r="H40" s="135">
        <v>0</v>
      </c>
      <c r="I40" s="114">
        <v>0</v>
      </c>
      <c r="J40" s="135">
        <v>0</v>
      </c>
      <c r="K40" s="155">
        <v>0</v>
      </c>
      <c r="L40" s="135">
        <v>0</v>
      </c>
      <c r="M40" s="136">
        <v>0</v>
      </c>
      <c r="N40" s="135">
        <v>0</v>
      </c>
      <c r="O40" s="114">
        <f>'澎湖'!H17</f>
        <v>0</v>
      </c>
      <c r="P40" s="135">
        <v>0</v>
      </c>
      <c r="Q40" s="114">
        <f>'澎湖'!I17</f>
        <v>685</v>
      </c>
      <c r="R40" s="116">
        <f>RANK(Q40,($Q$25:$Q$52),0)</f>
        <v>2</v>
      </c>
      <c r="S40" s="114">
        <f>'澎湖'!J17</f>
        <v>65</v>
      </c>
      <c r="T40" s="116">
        <f>RANK(S40,($S$25:$S$52),0)</f>
        <v>2</v>
      </c>
      <c r="U40" s="114">
        <f>'澎湖'!K17</f>
        <v>0</v>
      </c>
      <c r="V40" s="135">
        <v>0</v>
      </c>
      <c r="W40" s="114">
        <f>'澎湖'!L17</f>
        <v>215</v>
      </c>
      <c r="X40" s="116">
        <f>RANK(W40,($W$25:$W$52),0)</f>
        <v>5</v>
      </c>
      <c r="Y40" s="114">
        <f>'澎湖'!M17</f>
        <v>430</v>
      </c>
      <c r="Z40" s="156">
        <f>RANK(Y40,($Y$25:$Y$52),0)</f>
        <v>1</v>
      </c>
      <c r="AJ40" s="137"/>
      <c r="AK40" s="137"/>
      <c r="AL40" s="137"/>
      <c r="AM40" s="137"/>
      <c r="AN40" s="137"/>
      <c r="AO40" s="137"/>
      <c r="AP40" s="137"/>
      <c r="AQ40" s="137"/>
    </row>
    <row r="41" spans="2:43" s="82" customFormat="1" ht="12" customHeight="1">
      <c r="B41" s="103" t="s">
        <v>19</v>
      </c>
      <c r="C41" s="134">
        <v>0</v>
      </c>
      <c r="D41" s="134">
        <v>0</v>
      </c>
      <c r="E41" s="114">
        <v>0</v>
      </c>
      <c r="F41" s="135">
        <v>0</v>
      </c>
      <c r="G41" s="114">
        <v>0</v>
      </c>
      <c r="H41" s="135">
        <v>0</v>
      </c>
      <c r="I41" s="136">
        <v>0</v>
      </c>
      <c r="J41" s="135">
        <v>0</v>
      </c>
      <c r="K41" s="136">
        <v>0</v>
      </c>
      <c r="L41" s="135">
        <v>0</v>
      </c>
      <c r="M41" s="136">
        <v>0</v>
      </c>
      <c r="N41" s="135">
        <v>0</v>
      </c>
      <c r="O41" s="114">
        <f>'基市'!H17</f>
        <v>0</v>
      </c>
      <c r="P41" s="135">
        <v>0</v>
      </c>
      <c r="Q41" s="114">
        <f>'基市'!I17</f>
        <v>0</v>
      </c>
      <c r="R41" s="135">
        <v>0</v>
      </c>
      <c r="S41" s="114">
        <f>'基市'!J17</f>
        <v>0</v>
      </c>
      <c r="T41" s="135">
        <v>0</v>
      </c>
      <c r="U41" s="114">
        <f>'基市'!K17</f>
        <v>0</v>
      </c>
      <c r="V41" s="135">
        <v>0</v>
      </c>
      <c r="W41" s="114">
        <f>'基市'!L17</f>
        <v>0</v>
      </c>
      <c r="X41" s="135">
        <v>0</v>
      </c>
      <c r="Y41" s="114">
        <f>'基市'!M17</f>
        <v>0</v>
      </c>
      <c r="Z41" s="136">
        <v>0</v>
      </c>
      <c r="AJ41" s="137"/>
      <c r="AK41" s="137"/>
      <c r="AL41" s="137"/>
      <c r="AM41" s="137"/>
      <c r="AN41" s="137"/>
      <c r="AO41" s="137"/>
      <c r="AP41" s="137"/>
      <c r="AQ41" s="137"/>
    </row>
    <row r="42" spans="2:43" s="82" customFormat="1" ht="12" customHeight="1">
      <c r="B42" s="103" t="s">
        <v>20</v>
      </c>
      <c r="C42" s="134">
        <v>0</v>
      </c>
      <c r="D42" s="134">
        <v>0</v>
      </c>
      <c r="E42" s="114">
        <f>'竹市'!D17</f>
        <v>0</v>
      </c>
      <c r="F42" s="135">
        <v>0</v>
      </c>
      <c r="G42" s="114">
        <v>0</v>
      </c>
      <c r="H42" s="135">
        <v>0</v>
      </c>
      <c r="I42" s="136">
        <v>0</v>
      </c>
      <c r="J42" s="135">
        <v>0</v>
      </c>
      <c r="K42" s="136">
        <v>0</v>
      </c>
      <c r="L42" s="135">
        <v>0</v>
      </c>
      <c r="M42" s="136">
        <v>0</v>
      </c>
      <c r="N42" s="135">
        <v>0</v>
      </c>
      <c r="O42" s="114">
        <f>'竹市'!H17</f>
        <v>0</v>
      </c>
      <c r="P42" s="135">
        <v>0</v>
      </c>
      <c r="Q42" s="114">
        <f>'竹市'!I17</f>
        <v>0</v>
      </c>
      <c r="R42" s="135">
        <v>0</v>
      </c>
      <c r="S42" s="114">
        <f>'竹市'!J17</f>
        <v>0</v>
      </c>
      <c r="T42" s="135">
        <v>0</v>
      </c>
      <c r="U42" s="114">
        <f>'竹市'!K17</f>
        <v>0</v>
      </c>
      <c r="V42" s="135">
        <v>0</v>
      </c>
      <c r="W42" s="114">
        <f>'竹市'!L17</f>
        <v>434</v>
      </c>
      <c r="X42" s="116">
        <f>RANK(W42,($W$25:$W$52),0)</f>
        <v>4</v>
      </c>
      <c r="Y42" s="114">
        <f>'竹市'!M17</f>
        <v>0</v>
      </c>
      <c r="Z42" s="136">
        <v>0</v>
      </c>
      <c r="AJ42" s="137"/>
      <c r="AK42" s="137"/>
      <c r="AL42" s="137"/>
      <c r="AM42" s="137"/>
      <c r="AN42" s="137"/>
      <c r="AO42" s="137"/>
      <c r="AP42" s="137"/>
      <c r="AQ42" s="137"/>
    </row>
    <row r="43" spans="2:43" s="82" customFormat="1" ht="12" customHeight="1">
      <c r="B43" s="103" t="s">
        <v>21</v>
      </c>
      <c r="C43" s="134">
        <v>0</v>
      </c>
      <c r="D43" s="134">
        <v>0</v>
      </c>
      <c r="E43" s="114">
        <v>0</v>
      </c>
      <c r="F43" s="135">
        <v>0</v>
      </c>
      <c r="G43" s="114">
        <v>0</v>
      </c>
      <c r="H43" s="135">
        <v>0</v>
      </c>
      <c r="I43" s="136">
        <v>0</v>
      </c>
      <c r="J43" s="135">
        <v>0</v>
      </c>
      <c r="K43" s="136">
        <v>0</v>
      </c>
      <c r="L43" s="135">
        <v>0</v>
      </c>
      <c r="M43" s="136">
        <v>0</v>
      </c>
      <c r="N43" s="135">
        <v>0</v>
      </c>
      <c r="O43" s="114">
        <v>0</v>
      </c>
      <c r="P43" s="135">
        <v>0</v>
      </c>
      <c r="Q43" s="114">
        <v>0</v>
      </c>
      <c r="R43" s="135">
        <v>0</v>
      </c>
      <c r="S43" s="114">
        <v>0</v>
      </c>
      <c r="T43" s="135">
        <v>0</v>
      </c>
      <c r="U43" s="114">
        <v>0</v>
      </c>
      <c r="V43" s="135">
        <v>0</v>
      </c>
      <c r="W43" s="114">
        <v>0</v>
      </c>
      <c r="X43" s="135">
        <v>0</v>
      </c>
      <c r="Y43" s="114">
        <v>0</v>
      </c>
      <c r="Z43" s="136">
        <v>0</v>
      </c>
      <c r="AJ43" s="137"/>
      <c r="AK43" s="137"/>
      <c r="AL43" s="137"/>
      <c r="AM43" s="137"/>
      <c r="AN43" s="137"/>
      <c r="AO43" s="137"/>
      <c r="AP43" s="137"/>
      <c r="AQ43" s="137"/>
    </row>
    <row r="44" spans="2:43" s="82" customFormat="1" ht="12" customHeight="1">
      <c r="B44" s="103" t="s">
        <v>22</v>
      </c>
      <c r="C44" s="134">
        <v>0</v>
      </c>
      <c r="D44" s="134">
        <v>0</v>
      </c>
      <c r="E44" s="114">
        <v>0</v>
      </c>
      <c r="F44" s="135">
        <v>0</v>
      </c>
      <c r="G44" s="114">
        <v>0</v>
      </c>
      <c r="H44" s="135">
        <v>0</v>
      </c>
      <c r="I44" s="136">
        <v>0</v>
      </c>
      <c r="J44" s="135">
        <v>0</v>
      </c>
      <c r="K44" s="136">
        <v>0</v>
      </c>
      <c r="L44" s="135">
        <v>0</v>
      </c>
      <c r="M44" s="136">
        <v>0</v>
      </c>
      <c r="N44" s="135">
        <v>0</v>
      </c>
      <c r="O44" s="114">
        <v>0</v>
      </c>
      <c r="P44" s="135">
        <v>0</v>
      </c>
      <c r="Q44" s="114">
        <v>0</v>
      </c>
      <c r="R44" s="135">
        <v>0</v>
      </c>
      <c r="S44" s="114">
        <v>0</v>
      </c>
      <c r="T44" s="135">
        <v>0</v>
      </c>
      <c r="U44" s="114">
        <v>0</v>
      </c>
      <c r="V44" s="135">
        <v>0</v>
      </c>
      <c r="W44" s="114">
        <v>0</v>
      </c>
      <c r="X44" s="135">
        <v>0</v>
      </c>
      <c r="Y44" s="114">
        <v>0</v>
      </c>
      <c r="Z44" s="136">
        <v>0</v>
      </c>
      <c r="AJ44" s="137"/>
      <c r="AK44" s="137"/>
      <c r="AL44" s="137"/>
      <c r="AM44" s="137"/>
      <c r="AN44" s="137"/>
      <c r="AO44" s="137"/>
      <c r="AP44" s="137"/>
      <c r="AQ44" s="137"/>
    </row>
    <row r="45" spans="2:43" s="82" customFormat="1" ht="12" customHeight="1">
      <c r="B45" s="110" t="s">
        <v>23</v>
      </c>
      <c r="C45" s="134">
        <v>0</v>
      </c>
      <c r="D45" s="134">
        <v>0</v>
      </c>
      <c r="E45" s="117">
        <f>'南市'!D17</f>
        <v>0</v>
      </c>
      <c r="F45" s="135">
        <v>0</v>
      </c>
      <c r="G45" s="117">
        <f>'南市'!E17</f>
        <v>0</v>
      </c>
      <c r="H45" s="135">
        <v>0</v>
      </c>
      <c r="I45" s="136">
        <v>0</v>
      </c>
      <c r="J45" s="135">
        <v>0</v>
      </c>
      <c r="K45" s="136">
        <v>0</v>
      </c>
      <c r="L45" s="135">
        <v>0</v>
      </c>
      <c r="M45" s="136">
        <v>0</v>
      </c>
      <c r="N45" s="135">
        <v>0</v>
      </c>
      <c r="O45" s="117">
        <f>'南市'!H17</f>
        <v>0</v>
      </c>
      <c r="P45" s="135">
        <v>0</v>
      </c>
      <c r="Q45" s="117">
        <f>'南市'!I17</f>
        <v>0</v>
      </c>
      <c r="R45" s="135">
        <v>0</v>
      </c>
      <c r="S45" s="117">
        <f>'南市'!J17</f>
        <v>0</v>
      </c>
      <c r="T45" s="135">
        <v>0</v>
      </c>
      <c r="U45" s="117">
        <f>'南市'!K17</f>
        <v>90</v>
      </c>
      <c r="V45" s="116">
        <f>RANK(U45,($U$25:$U$52),0)</f>
        <v>3</v>
      </c>
      <c r="W45" s="117">
        <f>'南市'!L17</f>
        <v>0</v>
      </c>
      <c r="X45" s="135">
        <v>0</v>
      </c>
      <c r="Y45" s="114">
        <f>'南市'!M17</f>
        <v>0</v>
      </c>
      <c r="Z45" s="136">
        <v>0</v>
      </c>
      <c r="AJ45" s="137"/>
      <c r="AK45" s="137"/>
      <c r="AL45" s="137"/>
      <c r="AM45" s="137"/>
      <c r="AN45" s="137"/>
      <c r="AO45" s="137"/>
      <c r="AP45" s="137"/>
      <c r="AQ45" s="137"/>
    </row>
    <row r="46" spans="2:43" s="82" customFormat="1" ht="12" customHeight="1" hidden="1">
      <c r="B46" s="118"/>
      <c r="C46" s="134">
        <v>0</v>
      </c>
      <c r="D46" s="134">
        <v>0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35">
        <v>0</v>
      </c>
      <c r="S46" s="117"/>
      <c r="T46" s="117"/>
      <c r="U46" s="117"/>
      <c r="V46" s="117"/>
      <c r="W46" s="117"/>
      <c r="X46" s="117"/>
      <c r="Y46" s="114"/>
      <c r="Z46" s="114"/>
      <c r="AJ46" s="137"/>
      <c r="AK46" s="137"/>
      <c r="AL46" s="137"/>
      <c r="AM46" s="137"/>
      <c r="AN46" s="137"/>
      <c r="AO46" s="137"/>
      <c r="AP46" s="137"/>
      <c r="AQ46" s="137"/>
    </row>
    <row r="47" spans="2:43" s="82" customFormat="1" ht="12" customHeight="1">
      <c r="B47" s="118" t="s">
        <v>86</v>
      </c>
      <c r="C47" s="134">
        <v>0</v>
      </c>
      <c r="D47" s="134">
        <v>0</v>
      </c>
      <c r="E47" s="117">
        <f>'北市'!D44</f>
        <v>0</v>
      </c>
      <c r="F47" s="135">
        <v>0</v>
      </c>
      <c r="G47" s="117">
        <f>'北市'!E44</f>
        <v>0</v>
      </c>
      <c r="H47" s="135">
        <v>0</v>
      </c>
      <c r="I47" s="136">
        <v>0</v>
      </c>
      <c r="J47" s="135">
        <v>0</v>
      </c>
      <c r="K47" s="136">
        <v>0</v>
      </c>
      <c r="L47" s="135">
        <v>0</v>
      </c>
      <c r="M47" s="136">
        <v>0</v>
      </c>
      <c r="N47" s="135">
        <v>0</v>
      </c>
      <c r="O47" s="117">
        <f>'北市'!H44</f>
        <v>0</v>
      </c>
      <c r="P47" s="135">
        <v>0</v>
      </c>
      <c r="Q47" s="117">
        <f>'北市'!I44</f>
        <v>0</v>
      </c>
      <c r="R47" s="135">
        <v>0</v>
      </c>
      <c r="S47" s="117">
        <f>'北市'!J44</f>
        <v>0</v>
      </c>
      <c r="T47" s="135">
        <v>0</v>
      </c>
      <c r="U47" s="117">
        <f>'北市'!K44</f>
        <v>0</v>
      </c>
      <c r="V47" s="135">
        <v>0</v>
      </c>
      <c r="W47" s="117">
        <f>'北市'!L44</f>
        <v>0</v>
      </c>
      <c r="X47" s="135">
        <v>0</v>
      </c>
      <c r="Y47" s="114">
        <f>'北市'!M44</f>
        <v>0</v>
      </c>
      <c r="Z47" s="136">
        <v>0</v>
      </c>
      <c r="AJ47" s="137"/>
      <c r="AK47" s="137"/>
      <c r="AL47" s="137"/>
      <c r="AM47" s="137"/>
      <c r="AN47" s="137"/>
      <c r="AO47" s="137"/>
      <c r="AP47" s="137"/>
      <c r="AQ47" s="137"/>
    </row>
    <row r="48" spans="2:43" s="82" customFormat="1" ht="12" customHeight="1">
      <c r="B48" s="118" t="s">
        <v>87</v>
      </c>
      <c r="C48" s="134">
        <v>0</v>
      </c>
      <c r="D48" s="134">
        <v>0</v>
      </c>
      <c r="E48" s="117">
        <f>'高市'!D17</f>
        <v>0</v>
      </c>
      <c r="F48" s="135">
        <v>0</v>
      </c>
      <c r="G48" s="117">
        <f>'高市'!E17</f>
        <v>0</v>
      </c>
      <c r="H48" s="135">
        <v>0</v>
      </c>
      <c r="I48" s="136">
        <v>0</v>
      </c>
      <c r="J48" s="135">
        <v>0</v>
      </c>
      <c r="K48" s="136">
        <v>0</v>
      </c>
      <c r="L48" s="135">
        <v>0</v>
      </c>
      <c r="M48" s="136">
        <v>0</v>
      </c>
      <c r="N48" s="135">
        <v>0</v>
      </c>
      <c r="O48" s="117">
        <f>'高市'!H17</f>
        <v>0</v>
      </c>
      <c r="P48" s="135">
        <v>0</v>
      </c>
      <c r="Q48" s="117">
        <f>'高市'!I17</f>
        <v>0</v>
      </c>
      <c r="R48" s="135">
        <v>0</v>
      </c>
      <c r="S48" s="117">
        <f>'高市'!J17</f>
        <v>0</v>
      </c>
      <c r="T48" s="135">
        <v>0</v>
      </c>
      <c r="U48" s="117">
        <f>'高市'!K17</f>
        <v>0</v>
      </c>
      <c r="V48" s="135">
        <v>0</v>
      </c>
      <c r="W48" s="117">
        <f>'高市'!L17</f>
        <v>0</v>
      </c>
      <c r="X48" s="135">
        <v>0</v>
      </c>
      <c r="Y48" s="114">
        <f>'高市'!M17</f>
        <v>0</v>
      </c>
      <c r="Z48" s="136">
        <v>0</v>
      </c>
      <c r="AJ48" s="137"/>
      <c r="AK48" s="137"/>
      <c r="AL48" s="137"/>
      <c r="AM48" s="137"/>
      <c r="AN48" s="137"/>
      <c r="AO48" s="137"/>
      <c r="AP48" s="137"/>
      <c r="AQ48" s="137"/>
    </row>
    <row r="49" spans="2:43" s="82" customFormat="1" ht="12" customHeight="1" hidden="1">
      <c r="B49" s="118" t="s">
        <v>88</v>
      </c>
      <c r="C49" s="134">
        <v>0</v>
      </c>
      <c r="D49" s="134">
        <v>0</v>
      </c>
      <c r="E49" s="119">
        <f>SUM(E51:E52)</f>
        <v>0</v>
      </c>
      <c r="F49" s="119"/>
      <c r="G49" s="119">
        <f>SUM(G51:G52)</f>
        <v>0</v>
      </c>
      <c r="H49" s="119"/>
      <c r="I49" s="119"/>
      <c r="J49" s="119"/>
      <c r="K49" s="119"/>
      <c r="L49" s="119"/>
      <c r="M49" s="119"/>
      <c r="N49" s="119"/>
      <c r="O49" s="119">
        <f aca="true" t="shared" si="0" ref="O49:Y49">SUM(O51:O52)</f>
        <v>0</v>
      </c>
      <c r="P49" s="119"/>
      <c r="Q49" s="119">
        <f t="shared" si="0"/>
        <v>0</v>
      </c>
      <c r="R49" s="119"/>
      <c r="S49" s="119"/>
      <c r="T49" s="119"/>
      <c r="U49" s="119">
        <f t="shared" si="0"/>
        <v>0</v>
      </c>
      <c r="V49" s="119"/>
      <c r="W49" s="119">
        <f t="shared" si="0"/>
        <v>0</v>
      </c>
      <c r="X49" s="119"/>
      <c r="Y49" s="119">
        <f t="shared" si="0"/>
        <v>0</v>
      </c>
      <c r="Z49" s="119"/>
      <c r="AJ49" s="137"/>
      <c r="AK49" s="137"/>
      <c r="AL49" s="137"/>
      <c r="AM49" s="137"/>
      <c r="AN49" s="137"/>
      <c r="AO49" s="137"/>
      <c r="AP49" s="137"/>
      <c r="AQ49" s="137"/>
    </row>
    <row r="50" spans="2:43" s="82" customFormat="1" ht="12" customHeight="1" hidden="1">
      <c r="B50" s="118"/>
      <c r="C50" s="134">
        <v>0</v>
      </c>
      <c r="D50" s="134">
        <v>0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4"/>
      <c r="Z50" s="114"/>
      <c r="AJ50" s="137"/>
      <c r="AK50" s="137"/>
      <c r="AL50" s="137"/>
      <c r="AM50" s="137"/>
      <c r="AN50" s="137"/>
      <c r="AO50" s="137"/>
      <c r="AP50" s="137"/>
      <c r="AQ50" s="137"/>
    </row>
    <row r="51" spans="2:43" s="82" customFormat="1" ht="12" customHeight="1">
      <c r="B51" s="118" t="s">
        <v>89</v>
      </c>
      <c r="C51" s="134">
        <v>0</v>
      </c>
      <c r="D51" s="134">
        <v>0</v>
      </c>
      <c r="E51" s="117">
        <f>'金門縣'!D17</f>
        <v>0</v>
      </c>
      <c r="F51" s="135">
        <v>0</v>
      </c>
      <c r="G51" s="117">
        <f>'金門縣'!E17</f>
        <v>0</v>
      </c>
      <c r="H51" s="135">
        <v>0</v>
      </c>
      <c r="I51" s="136">
        <v>0</v>
      </c>
      <c r="J51" s="135">
        <v>0</v>
      </c>
      <c r="K51" s="136">
        <v>0</v>
      </c>
      <c r="L51" s="135">
        <v>0</v>
      </c>
      <c r="M51" s="136">
        <v>0</v>
      </c>
      <c r="N51" s="135">
        <v>0</v>
      </c>
      <c r="O51" s="117">
        <f>'金門縣'!H17</f>
        <v>0</v>
      </c>
      <c r="P51" s="135">
        <v>0</v>
      </c>
      <c r="Q51" s="117">
        <f>'金門縣'!I17</f>
        <v>0</v>
      </c>
      <c r="R51" s="135">
        <v>0</v>
      </c>
      <c r="S51" s="117">
        <f>'金門縣'!J17</f>
        <v>0</v>
      </c>
      <c r="T51" s="135">
        <v>0</v>
      </c>
      <c r="U51" s="117">
        <f>'金門縣'!K17</f>
        <v>0</v>
      </c>
      <c r="V51" s="135">
        <v>0</v>
      </c>
      <c r="W51" s="117">
        <f>'金門縣'!L17</f>
        <v>0</v>
      </c>
      <c r="X51" s="135">
        <v>0</v>
      </c>
      <c r="Y51" s="114">
        <f>'金門縣'!M17</f>
        <v>0</v>
      </c>
      <c r="Z51" s="136">
        <v>0</v>
      </c>
      <c r="AJ51" s="137"/>
      <c r="AK51" s="137"/>
      <c r="AL51" s="137"/>
      <c r="AM51" s="137"/>
      <c r="AN51" s="137"/>
      <c r="AO51" s="137"/>
      <c r="AP51" s="137"/>
      <c r="AQ51" s="137"/>
    </row>
    <row r="52" spans="2:43" s="82" customFormat="1" ht="12" customHeight="1">
      <c r="B52" s="118" t="s">
        <v>90</v>
      </c>
      <c r="C52" s="134">
        <v>0</v>
      </c>
      <c r="D52" s="134">
        <v>0</v>
      </c>
      <c r="E52" s="117">
        <f>'連江縣'!D17</f>
        <v>0</v>
      </c>
      <c r="F52" s="135">
        <v>0</v>
      </c>
      <c r="G52" s="117">
        <v>0</v>
      </c>
      <c r="H52" s="135">
        <v>0</v>
      </c>
      <c r="I52" s="136">
        <v>0</v>
      </c>
      <c r="J52" s="135">
        <v>0</v>
      </c>
      <c r="K52" s="136">
        <v>0</v>
      </c>
      <c r="L52" s="135">
        <v>0</v>
      </c>
      <c r="M52" s="136">
        <v>0</v>
      </c>
      <c r="N52" s="135">
        <v>0</v>
      </c>
      <c r="O52" s="117">
        <f>'連江縣'!H17</f>
        <v>0</v>
      </c>
      <c r="P52" s="135">
        <v>0</v>
      </c>
      <c r="Q52" s="117">
        <f>'連江縣'!I17</f>
        <v>0</v>
      </c>
      <c r="R52" s="135">
        <v>0</v>
      </c>
      <c r="S52" s="117">
        <f>'連江縣'!J17</f>
        <v>0</v>
      </c>
      <c r="T52" s="135">
        <v>0</v>
      </c>
      <c r="U52" s="117">
        <f>'連江縣'!K17</f>
        <v>0</v>
      </c>
      <c r="V52" s="135">
        <v>0</v>
      </c>
      <c r="W52" s="117">
        <f>'連江縣'!L17</f>
        <v>0</v>
      </c>
      <c r="X52" s="135">
        <v>0</v>
      </c>
      <c r="Y52" s="114">
        <f>'連江縣'!M17</f>
        <v>0</v>
      </c>
      <c r="Z52" s="136">
        <v>0</v>
      </c>
      <c r="AJ52" s="137"/>
      <c r="AK52" s="137"/>
      <c r="AL52" s="137"/>
      <c r="AM52" s="137"/>
      <c r="AN52" s="137"/>
      <c r="AO52" s="137"/>
      <c r="AP52" s="137"/>
      <c r="AQ52" s="137"/>
    </row>
    <row r="53" spans="2:26" ht="4.5" customHeight="1">
      <c r="B53" s="120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2"/>
      <c r="Z53" s="122"/>
    </row>
    <row r="54" spans="2:26" ht="15" customHeight="1">
      <c r="B54" s="77" t="s">
        <v>62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2:43" ht="13.5" customHeight="1">
      <c r="B55" s="77" t="s">
        <v>162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J55" s="93"/>
      <c r="AK55" s="93"/>
      <c r="AL55" s="93"/>
      <c r="AM55" s="93"/>
      <c r="AN55" s="93"/>
      <c r="AO55" s="93"/>
      <c r="AP55" s="93"/>
      <c r="AQ55" s="93"/>
    </row>
    <row r="56" ht="14.25" customHeight="1">
      <c r="B56" s="77" t="s">
        <v>99</v>
      </c>
    </row>
    <row r="57" ht="16.5" hidden="1">
      <c r="B57" s="77" t="s">
        <v>98</v>
      </c>
    </row>
    <row r="61" ht="16.5">
      <c r="B61" s="6" t="s">
        <v>163</v>
      </c>
    </row>
  </sheetData>
  <printOptions verticalCentered="1"/>
  <pageMargins left="0.3937007874015748" right="0.31496062992125984" top="0.7086614173228347" bottom="0.7086614173228347" header="0.5905511811023623" footer="0.5905511811023623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6" sqref="A26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2.5" customHeight="1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4.25" customHeight="1" hidden="1">
      <c r="A5" s="22" t="s">
        <v>45</v>
      </c>
      <c r="B5" s="11">
        <v>0</v>
      </c>
      <c r="C5" s="11">
        <v>0</v>
      </c>
      <c r="D5" s="97" t="s">
        <v>76</v>
      </c>
      <c r="E5" s="97" t="s">
        <v>76</v>
      </c>
      <c r="F5" s="97"/>
      <c r="G5" s="97"/>
      <c r="H5" s="11">
        <v>266</v>
      </c>
      <c r="I5" s="11">
        <v>0</v>
      </c>
      <c r="J5" s="11">
        <v>1331</v>
      </c>
      <c r="K5" s="11">
        <v>0</v>
      </c>
      <c r="L5" s="11">
        <v>479</v>
      </c>
      <c r="M5" s="11">
        <v>0</v>
      </c>
    </row>
    <row r="6" spans="1:13" ht="14.25" customHeight="1" hidden="1">
      <c r="A6" s="22" t="s">
        <v>46</v>
      </c>
      <c r="B6" s="11">
        <v>731</v>
      </c>
      <c r="C6" s="11">
        <v>0</v>
      </c>
      <c r="D6" s="97" t="s">
        <v>76</v>
      </c>
      <c r="E6" s="97" t="s">
        <v>77</v>
      </c>
      <c r="F6" s="97"/>
      <c r="G6" s="97"/>
      <c r="H6" s="11">
        <v>2165</v>
      </c>
      <c r="I6" s="11">
        <v>0</v>
      </c>
      <c r="J6" s="11">
        <v>0</v>
      </c>
      <c r="K6" s="11">
        <v>0</v>
      </c>
      <c r="L6" s="11">
        <v>272</v>
      </c>
      <c r="M6" s="11">
        <v>0</v>
      </c>
    </row>
    <row r="7" spans="1:13" ht="14.25" customHeight="1" hidden="1">
      <c r="A7" s="22" t="s">
        <v>47</v>
      </c>
      <c r="B7" s="11">
        <v>1318</v>
      </c>
      <c r="C7" s="11">
        <v>0</v>
      </c>
      <c r="D7" s="97" t="s">
        <v>76</v>
      </c>
      <c r="E7" s="97" t="s">
        <v>76</v>
      </c>
      <c r="F7" s="97"/>
      <c r="G7" s="97"/>
      <c r="H7" s="11">
        <v>0</v>
      </c>
      <c r="I7" s="11">
        <v>0</v>
      </c>
      <c r="J7" s="11">
        <v>7277</v>
      </c>
      <c r="K7" s="11">
        <v>0</v>
      </c>
      <c r="L7" s="11">
        <v>5308</v>
      </c>
      <c r="M7" s="11">
        <v>0</v>
      </c>
    </row>
    <row r="8" spans="1:13" ht="14.25" customHeight="1" hidden="1">
      <c r="A8" s="22" t="s">
        <v>48</v>
      </c>
      <c r="B8" s="11">
        <v>0</v>
      </c>
      <c r="C8" s="11">
        <v>0</v>
      </c>
      <c r="D8" s="97" t="s">
        <v>76</v>
      </c>
      <c r="E8" s="97" t="s">
        <v>76</v>
      </c>
      <c r="F8" s="97"/>
      <c r="G8" s="97"/>
      <c r="H8" s="11">
        <v>0</v>
      </c>
      <c r="I8" s="11">
        <v>0</v>
      </c>
      <c r="J8" s="11">
        <v>2616</v>
      </c>
      <c r="K8" s="11">
        <v>0</v>
      </c>
      <c r="L8" s="11">
        <v>1543</v>
      </c>
      <c r="M8" s="11">
        <v>0</v>
      </c>
    </row>
    <row r="9" spans="1:13" ht="14.25" customHeight="1" hidden="1">
      <c r="A9" s="22" t="s">
        <v>32</v>
      </c>
      <c r="B9" s="11">
        <v>0</v>
      </c>
      <c r="C9" s="11">
        <v>0</v>
      </c>
      <c r="D9" s="97" t="s">
        <v>76</v>
      </c>
      <c r="E9" s="97" t="s">
        <v>76</v>
      </c>
      <c r="F9" s="97"/>
      <c r="G9" s="97"/>
      <c r="H9" s="11">
        <v>0</v>
      </c>
      <c r="I9" s="11">
        <v>0</v>
      </c>
      <c r="J9" s="11">
        <v>3217</v>
      </c>
      <c r="K9" s="11">
        <v>0</v>
      </c>
      <c r="L9" s="11">
        <v>0</v>
      </c>
      <c r="M9" s="11">
        <v>0</v>
      </c>
    </row>
    <row r="10" spans="1:13" ht="14.2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108</v>
      </c>
      <c r="G10" s="97" t="s">
        <v>108</v>
      </c>
      <c r="H10" s="11">
        <v>0</v>
      </c>
      <c r="I10" s="11">
        <v>0</v>
      </c>
      <c r="J10" s="11">
        <v>2428</v>
      </c>
      <c r="K10" s="11">
        <v>0</v>
      </c>
      <c r="L10" s="11">
        <v>0</v>
      </c>
      <c r="M10" s="11">
        <v>0</v>
      </c>
    </row>
    <row r="11" spans="1:13" ht="14.2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108</v>
      </c>
      <c r="G11" s="97" t="s">
        <v>108</v>
      </c>
      <c r="H11" s="11">
        <v>0</v>
      </c>
      <c r="I11" s="11">
        <v>0</v>
      </c>
      <c r="J11" s="11">
        <v>1380</v>
      </c>
      <c r="K11" s="11">
        <v>0</v>
      </c>
      <c r="L11" s="11">
        <v>484</v>
      </c>
      <c r="M11" s="11">
        <v>0</v>
      </c>
    </row>
    <row r="12" spans="1:13" ht="14.2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697</v>
      </c>
      <c r="K12" s="11">
        <v>0</v>
      </c>
      <c r="L12" s="11">
        <v>0</v>
      </c>
      <c r="M12" s="11">
        <v>0</v>
      </c>
    </row>
    <row r="13" spans="1:13" ht="14.25" customHeight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200</v>
      </c>
      <c r="K13" s="11">
        <v>0</v>
      </c>
      <c r="L13" s="11">
        <v>0</v>
      </c>
      <c r="M13" s="11">
        <v>0</v>
      </c>
    </row>
    <row r="14" spans="1:13" ht="14.25" customHeight="1">
      <c r="A14" s="49" t="s">
        <v>68</v>
      </c>
      <c r="B14" s="11"/>
      <c r="C14" s="11"/>
      <c r="D14" s="11">
        <v>0</v>
      </c>
      <c r="E14" s="11">
        <v>250</v>
      </c>
      <c r="F14" s="11">
        <v>0</v>
      </c>
      <c r="G14" s="11">
        <v>0</v>
      </c>
      <c r="H14" s="11">
        <v>0</v>
      </c>
      <c r="I14" s="11">
        <v>0</v>
      </c>
      <c r="J14" s="11">
        <v>520</v>
      </c>
      <c r="K14" s="11">
        <v>0</v>
      </c>
      <c r="L14" s="11">
        <v>0</v>
      </c>
      <c r="M14" s="11">
        <v>0</v>
      </c>
    </row>
    <row r="15" spans="1:13" ht="14.25" customHeight="1">
      <c r="A15" s="49" t="s">
        <v>109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400</v>
      </c>
      <c r="K15" s="11">
        <v>0</v>
      </c>
      <c r="L15" s="11">
        <v>2781</v>
      </c>
      <c r="M15" s="11">
        <v>0</v>
      </c>
    </row>
    <row r="16" spans="1:13" ht="14.25" customHeight="1">
      <c r="A16" s="49" t="s">
        <v>111</v>
      </c>
      <c r="B16" s="11"/>
      <c r="C16" s="11"/>
      <c r="D16" s="11">
        <v>0</v>
      </c>
      <c r="E16" s="11">
        <v>0</v>
      </c>
      <c r="F16" s="11">
        <v>450</v>
      </c>
      <c r="G16" s="11">
        <v>0</v>
      </c>
      <c r="H16" s="11">
        <v>0</v>
      </c>
      <c r="I16" s="11">
        <v>0</v>
      </c>
      <c r="J16" s="11">
        <v>96</v>
      </c>
      <c r="K16" s="11">
        <v>0</v>
      </c>
      <c r="L16" s="11">
        <v>399</v>
      </c>
      <c r="M16" s="11">
        <v>0</v>
      </c>
    </row>
    <row r="17" spans="1:13" ht="14.25" customHeight="1">
      <c r="A17" s="49" t="s">
        <v>112</v>
      </c>
      <c r="B17" s="20">
        <f aca="true" t="shared" si="0" ref="B17:G17">SUM(B19,B23)</f>
        <v>0</v>
      </c>
      <c r="C17" s="20">
        <f t="shared" si="0"/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aca="true" t="shared" si="1" ref="H17:M17">SUM(H19,H23)</f>
        <v>0</v>
      </c>
      <c r="I17" s="20">
        <f t="shared" si="1"/>
        <v>0</v>
      </c>
      <c r="J17" s="20">
        <f t="shared" si="1"/>
        <v>3147</v>
      </c>
      <c r="K17" s="20">
        <f t="shared" si="1"/>
        <v>0</v>
      </c>
      <c r="L17" s="20">
        <f t="shared" si="1"/>
        <v>815</v>
      </c>
      <c r="M17" s="20">
        <f t="shared" si="1"/>
        <v>0</v>
      </c>
    </row>
    <row r="18" spans="2:13" ht="16.5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6.5" customHeight="1" hidden="1">
      <c r="A19" s="38" t="s">
        <v>28</v>
      </c>
      <c r="B19" s="13"/>
      <c r="C19" s="13"/>
      <c r="D19" s="13">
        <f>SUM(D21)</f>
        <v>0</v>
      </c>
      <c r="E19" s="13">
        <f>SUM(E21)</f>
        <v>0</v>
      </c>
      <c r="F19" s="13"/>
      <c r="G19" s="13"/>
      <c r="H19" s="13">
        <f aca="true" t="shared" si="2" ref="H19:M19">SUM(H21)</f>
        <v>0</v>
      </c>
      <c r="I19" s="13">
        <f t="shared" si="2"/>
        <v>0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0</v>
      </c>
    </row>
    <row r="20" spans="2:13" ht="16.5" customHeight="1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6.5" customHeight="1" hidden="1">
      <c r="A21" s="25" t="s">
        <v>31</v>
      </c>
      <c r="B21" s="13"/>
      <c r="C21" s="13"/>
      <c r="D21" s="13">
        <v>0</v>
      </c>
      <c r="E21" s="13">
        <v>0</v>
      </c>
      <c r="F21" s="13"/>
      <c r="G21" s="13"/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14.25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4.25" customHeight="1">
      <c r="A23" s="51" t="s">
        <v>57</v>
      </c>
      <c r="B23" s="15">
        <f aca="true" t="shared" si="3" ref="B23:L23">SUM(B25)</f>
        <v>0</v>
      </c>
      <c r="C23" s="15">
        <f t="shared" si="3"/>
        <v>0</v>
      </c>
      <c r="D23" s="15">
        <f t="shared" si="3"/>
        <v>0</v>
      </c>
      <c r="E23" s="15">
        <f t="shared" si="3"/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3147</v>
      </c>
      <c r="K23" s="15">
        <f t="shared" si="3"/>
        <v>0</v>
      </c>
      <c r="L23" s="15">
        <f t="shared" si="3"/>
        <v>815</v>
      </c>
      <c r="M23" s="15">
        <f>SUM(M25)</f>
        <v>0</v>
      </c>
    </row>
    <row r="24" spans="1:13" ht="12" customHeight="1" hidden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4.25" customHeight="1" hidden="1">
      <c r="A25" s="21" t="s">
        <v>31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3147</v>
      </c>
      <c r="K25" s="15">
        <v>0</v>
      </c>
      <c r="L25" s="15">
        <v>815</v>
      </c>
      <c r="M25" s="15">
        <v>0</v>
      </c>
    </row>
    <row r="26" ht="16.5">
      <c r="A26" s="90" t="s">
        <v>164</v>
      </c>
    </row>
    <row r="27" ht="16.5">
      <c r="A27" s="90" t="s">
        <v>100</v>
      </c>
    </row>
  </sheetData>
  <printOptions horizontalCentered="1"/>
  <pageMargins left="0.7874015748031497" right="0.7874015748031497" top="4.330708661417323" bottom="0.7086614173228347" header="0.5905511811023623" footer="0.590551181102362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2" sqref="A22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7" t="s">
        <v>76</v>
      </c>
      <c r="E5" s="97" t="s">
        <v>76</v>
      </c>
      <c r="F5" s="97"/>
      <c r="G5" s="97"/>
      <c r="H5" s="11">
        <v>1129</v>
      </c>
      <c r="I5" s="11">
        <v>0</v>
      </c>
      <c r="J5" s="11">
        <v>2482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786</v>
      </c>
      <c r="C7" s="11">
        <v>0</v>
      </c>
      <c r="D7" s="97" t="s">
        <v>76</v>
      </c>
      <c r="E7" s="97" t="s">
        <v>76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5" customHeight="1" hidden="1">
      <c r="A8" s="22" t="s">
        <v>48</v>
      </c>
      <c r="B8" s="11">
        <v>0</v>
      </c>
      <c r="C8" s="11">
        <v>0</v>
      </c>
      <c r="D8" s="97" t="s">
        <v>76</v>
      </c>
      <c r="E8" s="97" t="s">
        <v>76</v>
      </c>
      <c r="F8" s="97"/>
      <c r="G8" s="97"/>
      <c r="H8" s="11">
        <v>0</v>
      </c>
      <c r="I8" s="11">
        <v>0</v>
      </c>
      <c r="J8" s="11">
        <v>667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430</v>
      </c>
      <c r="C9" s="11">
        <v>0</v>
      </c>
      <c r="D9" s="97" t="s">
        <v>76</v>
      </c>
      <c r="E9" s="97" t="s">
        <v>76</v>
      </c>
      <c r="F9" s="97"/>
      <c r="G9" s="97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107</v>
      </c>
      <c r="G10" s="97" t="s">
        <v>107</v>
      </c>
      <c r="H10" s="11">
        <v>0</v>
      </c>
      <c r="I10" s="11">
        <v>0</v>
      </c>
      <c r="J10" s="11">
        <v>4719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107</v>
      </c>
      <c r="G11" s="97" t="s">
        <v>107</v>
      </c>
      <c r="H11" s="11">
        <v>0</v>
      </c>
      <c r="I11" s="11">
        <v>0</v>
      </c>
      <c r="J11" s="11">
        <v>1309</v>
      </c>
      <c r="K11" s="11">
        <v>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4053</v>
      </c>
      <c r="K12" s="11">
        <v>0</v>
      </c>
      <c r="L12" s="11">
        <v>2043</v>
      </c>
      <c r="M12" s="11">
        <v>0</v>
      </c>
    </row>
    <row r="13" spans="1:13" ht="15" customHeight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49" t="s">
        <v>109</v>
      </c>
      <c r="B15" s="11"/>
      <c r="C15" s="11"/>
      <c r="D15" s="11">
        <v>218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111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112</v>
      </c>
      <c r="B17" s="20">
        <f aca="true" t="shared" si="0" ref="B17:G17">SUM(B19)</f>
        <v>0</v>
      </c>
      <c r="C17" s="20">
        <f t="shared" si="0"/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aca="true" t="shared" si="1" ref="H17:M17">SUM(H19)</f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</row>
    <row r="18" spans="1:13" ht="15" customHeight="1">
      <c r="A18" s="130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1"/>
    </row>
    <row r="19" spans="1:13" ht="14.25" customHeight="1" hidden="1">
      <c r="A19" s="51" t="s">
        <v>57</v>
      </c>
      <c r="B19" s="34">
        <f>SUM(B21)</f>
        <v>0</v>
      </c>
      <c r="C19" s="34">
        <f>SUM(C21)</f>
        <v>0</v>
      </c>
      <c r="D19" s="15">
        <v>0</v>
      </c>
      <c r="E19" s="15">
        <v>0</v>
      </c>
      <c r="F19" s="15">
        <f>SUM(F21)</f>
        <v>0</v>
      </c>
      <c r="G19" s="15">
        <f>SUM(G21)</f>
        <v>0</v>
      </c>
      <c r="H19" s="34">
        <f>SUM(H21)</f>
        <v>0</v>
      </c>
      <c r="I19" s="34">
        <f>SUM(I21)</f>
        <v>0</v>
      </c>
      <c r="J19" s="34">
        <v>0</v>
      </c>
      <c r="K19" s="34">
        <f>SUM(K21)</f>
        <v>0</v>
      </c>
      <c r="L19" s="34">
        <v>0</v>
      </c>
      <c r="M19" s="15">
        <f>SUM(M21)</f>
        <v>0</v>
      </c>
    </row>
    <row r="20" spans="2:13" ht="12" customHeight="1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4.25" customHeight="1" hidden="1">
      <c r="A21" s="14" t="s">
        <v>31</v>
      </c>
      <c r="B21" s="15">
        <v>0</v>
      </c>
      <c r="C21" s="15">
        <v>0</v>
      </c>
      <c r="D21" s="15">
        <v>0</v>
      </c>
      <c r="E21" s="15">
        <v>0</v>
      </c>
      <c r="F21" s="15"/>
      <c r="G21" s="15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ht="16.5">
      <c r="A22" s="90" t="s">
        <v>164</v>
      </c>
    </row>
    <row r="23" ht="16.5">
      <c r="A23" s="90" t="s">
        <v>100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30" sqref="A30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8" customHeight="1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5.75" customHeight="1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6.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618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564</v>
      </c>
      <c r="K5" s="11">
        <v>0</v>
      </c>
      <c r="L5" s="11">
        <v>140</v>
      </c>
      <c r="M5" s="11">
        <v>0</v>
      </c>
    </row>
    <row r="6" spans="1:13" ht="15" customHeight="1" hidden="1">
      <c r="A6" s="22" t="s">
        <v>46</v>
      </c>
      <c r="B6" s="11">
        <v>200</v>
      </c>
      <c r="C6" s="11">
        <v>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223</v>
      </c>
      <c r="M6" s="11">
        <v>0</v>
      </c>
    </row>
    <row r="7" spans="1:13" ht="15" customHeight="1" hidden="1">
      <c r="A7" s="22" t="s">
        <v>47</v>
      </c>
      <c r="B7" s="11">
        <v>320</v>
      </c>
      <c r="C7" s="11">
        <v>0</v>
      </c>
      <c r="D7" s="97" t="s">
        <v>76</v>
      </c>
      <c r="E7" s="97" t="s">
        <v>76</v>
      </c>
      <c r="F7" s="97"/>
      <c r="G7" s="97"/>
      <c r="H7" s="11">
        <v>0</v>
      </c>
      <c r="I7" s="11">
        <v>0</v>
      </c>
      <c r="J7" s="11">
        <v>540</v>
      </c>
      <c r="K7" s="11">
        <v>0</v>
      </c>
      <c r="L7" s="11">
        <v>66</v>
      </c>
      <c r="M7" s="11">
        <v>0</v>
      </c>
    </row>
    <row r="8" spans="1:13" ht="15" customHeight="1" hidden="1">
      <c r="A8" s="22" t="s">
        <v>48</v>
      </c>
      <c r="B8" s="11">
        <v>710</v>
      </c>
      <c r="C8" s="11">
        <v>0</v>
      </c>
      <c r="D8" s="97" t="s">
        <v>76</v>
      </c>
      <c r="E8" s="97" t="s">
        <v>76</v>
      </c>
      <c r="F8" s="97"/>
      <c r="G8" s="97"/>
      <c r="H8" s="11">
        <v>0</v>
      </c>
      <c r="I8" s="11">
        <v>0</v>
      </c>
      <c r="J8" s="11">
        <v>1195</v>
      </c>
      <c r="K8" s="11">
        <v>0</v>
      </c>
      <c r="L8" s="11">
        <v>674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7" t="s">
        <v>76</v>
      </c>
      <c r="E9" s="97" t="s">
        <v>76</v>
      </c>
      <c r="F9" s="97"/>
      <c r="G9" s="97"/>
      <c r="H9" s="11">
        <v>0</v>
      </c>
      <c r="I9" s="11">
        <v>0</v>
      </c>
      <c r="J9" s="11">
        <v>0</v>
      </c>
      <c r="K9" s="11">
        <v>0</v>
      </c>
      <c r="L9" s="11">
        <v>607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205</v>
      </c>
      <c r="D10" s="11">
        <v>0</v>
      </c>
      <c r="E10" s="11">
        <v>205</v>
      </c>
      <c r="F10" s="97" t="s">
        <v>107</v>
      </c>
      <c r="G10" s="97" t="s">
        <v>107</v>
      </c>
      <c r="H10" s="11">
        <v>0</v>
      </c>
      <c r="I10" s="11">
        <v>0</v>
      </c>
      <c r="J10" s="11">
        <v>1320</v>
      </c>
      <c r="K10" s="11">
        <v>0</v>
      </c>
      <c r="L10" s="11">
        <v>274</v>
      </c>
      <c r="M10" s="11">
        <v>0</v>
      </c>
    </row>
    <row r="11" spans="1:13" ht="15" customHeight="1" hidden="1">
      <c r="A11" s="49" t="s">
        <v>65</v>
      </c>
      <c r="B11" s="11">
        <v>624</v>
      </c>
      <c r="C11" s="11">
        <v>0</v>
      </c>
      <c r="D11" s="11">
        <v>624</v>
      </c>
      <c r="E11" s="11">
        <v>0</v>
      </c>
      <c r="F11" s="97" t="s">
        <v>107</v>
      </c>
      <c r="G11" s="97" t="s">
        <v>107</v>
      </c>
      <c r="H11" s="11">
        <v>0</v>
      </c>
      <c r="I11" s="11">
        <v>0</v>
      </c>
      <c r="J11" s="11">
        <v>747</v>
      </c>
      <c r="K11" s="11">
        <v>0</v>
      </c>
      <c r="L11" s="11">
        <v>0</v>
      </c>
      <c r="M11" s="11">
        <v>85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640</v>
      </c>
      <c r="J12" s="11">
        <v>360</v>
      </c>
      <c r="K12" s="11">
        <v>0</v>
      </c>
      <c r="L12" s="11">
        <v>1000</v>
      </c>
      <c r="M12" s="11">
        <v>114</v>
      </c>
    </row>
    <row r="13" spans="1:13" ht="15" customHeight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2753</v>
      </c>
      <c r="G13" s="11">
        <v>0</v>
      </c>
      <c r="H13" s="11">
        <v>430</v>
      </c>
      <c r="I13" s="11">
        <v>0</v>
      </c>
      <c r="J13" s="11">
        <v>360</v>
      </c>
      <c r="K13" s="11">
        <v>1240</v>
      </c>
      <c r="L13" s="11">
        <v>0</v>
      </c>
      <c r="M13" s="11">
        <v>0</v>
      </c>
    </row>
    <row r="14" spans="1:13" ht="15" customHeight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13000</v>
      </c>
      <c r="I14" s="11">
        <v>0</v>
      </c>
      <c r="J14" s="11">
        <v>0</v>
      </c>
      <c r="K14" s="11">
        <v>620</v>
      </c>
      <c r="L14" s="11">
        <v>74</v>
      </c>
      <c r="M14" s="11">
        <v>0</v>
      </c>
    </row>
    <row r="15" spans="1:13" ht="15" customHeight="1">
      <c r="A15" s="49" t="s">
        <v>109</v>
      </c>
      <c r="B15" s="11"/>
      <c r="C15" s="11"/>
      <c r="D15" s="11">
        <v>1000</v>
      </c>
      <c r="E15" s="11">
        <v>100</v>
      </c>
      <c r="F15" s="11">
        <v>0</v>
      </c>
      <c r="G15" s="11">
        <v>0</v>
      </c>
      <c r="H15" s="11">
        <v>16615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111</v>
      </c>
      <c r="B16" s="11"/>
      <c r="C16" s="11"/>
      <c r="D16" s="11">
        <v>0</v>
      </c>
      <c r="E16" s="11">
        <v>0</v>
      </c>
      <c r="F16" s="11">
        <v>5042</v>
      </c>
      <c r="G16" s="151">
        <v>24</v>
      </c>
      <c r="H16" s="11">
        <v>15324</v>
      </c>
      <c r="I16" s="11">
        <v>0</v>
      </c>
      <c r="J16" s="11">
        <v>0</v>
      </c>
      <c r="K16" s="11">
        <v>0</v>
      </c>
      <c r="L16" s="11">
        <v>966</v>
      </c>
      <c r="M16" s="11">
        <v>0</v>
      </c>
    </row>
    <row r="17" spans="1:13" ht="15" customHeight="1">
      <c r="A17" s="49" t="s">
        <v>112</v>
      </c>
      <c r="B17" s="20">
        <f>SUM(B19,B27)</f>
        <v>0</v>
      </c>
      <c r="C17" s="20">
        <f>SUM(C19,C27)</f>
        <v>0</v>
      </c>
      <c r="D17" s="20">
        <f>SUM(D19,D23,D27)</f>
        <v>380</v>
      </c>
      <c r="E17" s="20">
        <f aca="true" t="shared" si="0" ref="E17:M17">SUM(E19,E23,E27)</f>
        <v>0</v>
      </c>
      <c r="F17" s="20">
        <f t="shared" si="0"/>
        <v>2000</v>
      </c>
      <c r="G17" s="141">
        <f t="shared" si="0"/>
        <v>10.3</v>
      </c>
      <c r="H17" s="20">
        <f t="shared" si="0"/>
        <v>430</v>
      </c>
      <c r="I17" s="20">
        <f t="shared" si="0"/>
        <v>0</v>
      </c>
      <c r="J17" s="20">
        <f t="shared" si="0"/>
        <v>0</v>
      </c>
      <c r="K17" s="20">
        <f t="shared" si="0"/>
        <v>350</v>
      </c>
      <c r="L17" s="20">
        <f t="shared" si="0"/>
        <v>0</v>
      </c>
      <c r="M17" s="20">
        <f t="shared" si="0"/>
        <v>0</v>
      </c>
    </row>
    <row r="18" spans="2:13" ht="6.75" customHeight="1">
      <c r="B18" s="13"/>
      <c r="C18" s="13"/>
      <c r="D18" s="13"/>
      <c r="E18" s="13"/>
      <c r="F18" s="13"/>
      <c r="G18" s="142"/>
      <c r="H18" s="13"/>
      <c r="I18" s="13"/>
      <c r="J18" s="13"/>
      <c r="K18" s="13"/>
      <c r="L18" s="13"/>
      <c r="M18" s="13"/>
    </row>
    <row r="19" spans="1:13" ht="15" customHeight="1">
      <c r="A19" s="57" t="s">
        <v>136</v>
      </c>
      <c r="B19" s="13"/>
      <c r="C19" s="13"/>
      <c r="D19" s="13">
        <f aca="true" t="shared" si="1" ref="D19:L19">SUM(D21)</f>
        <v>380</v>
      </c>
      <c r="E19" s="13">
        <f t="shared" si="1"/>
        <v>0</v>
      </c>
      <c r="F19" s="13">
        <f t="shared" si="1"/>
        <v>0</v>
      </c>
      <c r="G19" s="142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v>0</v>
      </c>
    </row>
    <row r="20" spans="2:13" ht="16.5" customHeight="1" hidden="1">
      <c r="B20" s="13"/>
      <c r="C20" s="13"/>
      <c r="D20" s="13">
        <f>SUM(D22)</f>
        <v>0</v>
      </c>
      <c r="E20" s="13">
        <f>SUM(E22)</f>
        <v>0</v>
      </c>
      <c r="F20" s="13">
        <f>SUM(F22)</f>
        <v>0</v>
      </c>
      <c r="G20" s="138">
        <f>SUM(G22)</f>
        <v>0</v>
      </c>
      <c r="H20" s="13"/>
      <c r="I20" s="13"/>
      <c r="J20" s="13"/>
      <c r="K20" s="13"/>
      <c r="L20" s="13"/>
      <c r="M20" s="13"/>
    </row>
    <row r="21" spans="1:14" ht="16.5" customHeight="1" hidden="1">
      <c r="A21" s="25" t="s">
        <v>31</v>
      </c>
      <c r="B21" s="13"/>
      <c r="C21" s="13"/>
      <c r="D21" s="13">
        <v>380</v>
      </c>
      <c r="E21" s="13">
        <f>SUM(E27)</f>
        <v>0</v>
      </c>
      <c r="F21" s="13">
        <v>0</v>
      </c>
      <c r="G21" s="138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0"/>
    </row>
    <row r="22" spans="1:13" ht="12" customHeight="1" hidden="1">
      <c r="A22" s="31"/>
      <c r="B22" s="32"/>
      <c r="C22" s="32"/>
      <c r="D22" s="13"/>
      <c r="E22" s="13"/>
      <c r="F22" s="13"/>
      <c r="G22" s="138"/>
      <c r="H22" s="32"/>
      <c r="I22" s="32"/>
      <c r="J22" s="32"/>
      <c r="K22" s="32"/>
      <c r="L22" s="32"/>
      <c r="M22" s="33"/>
    </row>
    <row r="23" spans="1:13" ht="15" customHeight="1">
      <c r="A23" s="57" t="s">
        <v>116</v>
      </c>
      <c r="B23" s="13"/>
      <c r="C23" s="13"/>
      <c r="D23" s="13">
        <f aca="true" t="shared" si="2" ref="D23:L23">SUM(D25)</f>
        <v>0</v>
      </c>
      <c r="E23" s="13">
        <f t="shared" si="2"/>
        <v>0</v>
      </c>
      <c r="F23" s="13">
        <f t="shared" si="2"/>
        <v>0</v>
      </c>
      <c r="G23" s="142">
        <f t="shared" si="2"/>
        <v>0</v>
      </c>
      <c r="H23" s="13">
        <f t="shared" si="2"/>
        <v>430</v>
      </c>
      <c r="I23" s="13">
        <f t="shared" si="2"/>
        <v>0</v>
      </c>
      <c r="J23" s="13">
        <f t="shared" si="2"/>
        <v>0</v>
      </c>
      <c r="K23" s="13">
        <f t="shared" si="2"/>
        <v>350</v>
      </c>
      <c r="L23" s="13">
        <f t="shared" si="2"/>
        <v>0</v>
      </c>
      <c r="M23" s="13">
        <v>0</v>
      </c>
    </row>
    <row r="24" spans="2:13" ht="16.5" customHeight="1" hidden="1">
      <c r="B24" s="13"/>
      <c r="C24" s="13"/>
      <c r="D24" s="13">
        <f>SUM(D26)</f>
        <v>0</v>
      </c>
      <c r="E24" s="13">
        <f>SUM(E26)</f>
        <v>0</v>
      </c>
      <c r="F24" s="13">
        <f>SUM(F26)</f>
        <v>0</v>
      </c>
      <c r="G24" s="138">
        <f>SUM(G26)</f>
        <v>0</v>
      </c>
      <c r="H24" s="13"/>
      <c r="I24" s="13"/>
      <c r="J24" s="13"/>
      <c r="K24" s="13"/>
      <c r="L24" s="13"/>
      <c r="M24" s="13"/>
    </row>
    <row r="25" spans="1:14" ht="16.5" customHeight="1" hidden="1">
      <c r="A25" s="25" t="s">
        <v>31</v>
      </c>
      <c r="B25" s="13"/>
      <c r="C25" s="13"/>
      <c r="D25" s="13">
        <f>SUM(D31)</f>
        <v>0</v>
      </c>
      <c r="E25" s="13">
        <f>SUM(E31)</f>
        <v>0</v>
      </c>
      <c r="F25" s="13">
        <v>0</v>
      </c>
      <c r="G25" s="138">
        <v>0</v>
      </c>
      <c r="H25" s="13">
        <v>430</v>
      </c>
      <c r="I25" s="13">
        <v>0</v>
      </c>
      <c r="J25" s="13">
        <v>0</v>
      </c>
      <c r="K25" s="13">
        <v>350</v>
      </c>
      <c r="L25" s="13">
        <v>0</v>
      </c>
      <c r="M25" s="13">
        <v>0</v>
      </c>
      <c r="N25" s="10"/>
    </row>
    <row r="26" spans="1:13" ht="12" customHeight="1" hidden="1">
      <c r="A26" s="31"/>
      <c r="B26" s="32"/>
      <c r="C26" s="32"/>
      <c r="D26" s="13"/>
      <c r="E26" s="13"/>
      <c r="F26" s="13"/>
      <c r="G26" s="138"/>
      <c r="H26" s="32"/>
      <c r="I26" s="32"/>
      <c r="J26" s="32"/>
      <c r="K26" s="32"/>
      <c r="L26" s="32"/>
      <c r="M26" s="33"/>
    </row>
    <row r="27" spans="1:13" ht="15" customHeight="1">
      <c r="A27" s="51" t="s">
        <v>117</v>
      </c>
      <c r="B27" s="15">
        <f aca="true" t="shared" si="3" ref="B27:M27">SUM(B29)</f>
        <v>0</v>
      </c>
      <c r="C27" s="15">
        <f t="shared" si="3"/>
        <v>0</v>
      </c>
      <c r="D27" s="15">
        <f t="shared" si="3"/>
        <v>0</v>
      </c>
      <c r="E27" s="15">
        <f t="shared" si="3"/>
        <v>0</v>
      </c>
      <c r="F27" s="15">
        <f t="shared" si="3"/>
        <v>2000</v>
      </c>
      <c r="G27" s="139">
        <f t="shared" si="3"/>
        <v>10.3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</row>
    <row r="28" spans="1:13" ht="12" customHeight="1" hidden="1">
      <c r="A28" s="31"/>
      <c r="B28" s="32"/>
      <c r="C28" s="32"/>
      <c r="D28" s="32"/>
      <c r="E28" s="32"/>
      <c r="F28" s="32"/>
      <c r="G28" s="138"/>
      <c r="H28" s="32"/>
      <c r="I28" s="32"/>
      <c r="J28" s="32"/>
      <c r="K28" s="32"/>
      <c r="L28" s="32"/>
      <c r="M28" s="33"/>
    </row>
    <row r="29" spans="1:13" ht="15" customHeight="1" hidden="1">
      <c r="A29" s="21" t="s">
        <v>31</v>
      </c>
      <c r="B29" s="15">
        <v>0</v>
      </c>
      <c r="C29" s="15">
        <v>0</v>
      </c>
      <c r="D29" s="15">
        <v>0</v>
      </c>
      <c r="E29" s="15">
        <v>0</v>
      </c>
      <c r="F29" s="15">
        <v>2000</v>
      </c>
      <c r="G29" s="139">
        <v>10.3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ht="15" customHeight="1">
      <c r="A30" s="90" t="s">
        <v>164</v>
      </c>
    </row>
    <row r="31" ht="15" customHeight="1">
      <c r="A31" s="90" t="s">
        <v>100</v>
      </c>
    </row>
  </sheetData>
  <printOptions horizontalCentered="1"/>
  <pageMargins left="0.7874015748031497" right="0.7874015748031497" top="4.133858267716536" bottom="0.7086614173228347" header="0.5905511811023623" footer="0.590551181102362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6" sqref="A26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0.5" customHeight="1">
      <c r="A1" s="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0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1189</v>
      </c>
      <c r="K5" s="11">
        <v>0</v>
      </c>
      <c r="L5" s="11">
        <v>0</v>
      </c>
      <c r="M5" s="11">
        <v>0</v>
      </c>
    </row>
    <row r="6" spans="1:13" ht="17.25" customHeight="1" hidden="1">
      <c r="A6" s="22" t="s">
        <v>46</v>
      </c>
      <c r="B6" s="11">
        <v>0</v>
      </c>
      <c r="C6" s="11">
        <v>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188</v>
      </c>
      <c r="K6" s="11">
        <v>0</v>
      </c>
      <c r="L6" s="11">
        <v>243</v>
      </c>
      <c r="M6" s="11">
        <v>0</v>
      </c>
    </row>
    <row r="7" spans="1:13" ht="17.25" customHeight="1" hidden="1">
      <c r="A7" s="22" t="s">
        <v>47</v>
      </c>
      <c r="B7" s="11">
        <v>0</v>
      </c>
      <c r="C7" s="11">
        <v>0</v>
      </c>
      <c r="D7" s="97" t="s">
        <v>76</v>
      </c>
      <c r="E7" s="97" t="s">
        <v>76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1903</v>
      </c>
      <c r="M7" s="11">
        <v>0</v>
      </c>
    </row>
    <row r="8" spans="1:13" ht="17.25" customHeight="1" hidden="1">
      <c r="A8" s="22" t="s">
        <v>48</v>
      </c>
      <c r="B8" s="11">
        <v>0</v>
      </c>
      <c r="C8" s="11">
        <v>0</v>
      </c>
      <c r="D8" s="97" t="s">
        <v>76</v>
      </c>
      <c r="E8" s="97" t="s">
        <v>76</v>
      </c>
      <c r="F8" s="97"/>
      <c r="G8" s="97"/>
      <c r="H8" s="11">
        <v>0</v>
      </c>
      <c r="I8" s="11">
        <v>0</v>
      </c>
      <c r="J8" s="11">
        <v>0</v>
      </c>
      <c r="K8" s="11">
        <v>0</v>
      </c>
      <c r="L8" s="11">
        <v>1268</v>
      </c>
      <c r="M8" s="11">
        <v>0</v>
      </c>
    </row>
    <row r="9" spans="1:13" ht="17.25" customHeight="1" hidden="1">
      <c r="A9" s="22" t="s">
        <v>32</v>
      </c>
      <c r="B9" s="11">
        <v>0</v>
      </c>
      <c r="C9" s="11">
        <v>0</v>
      </c>
      <c r="D9" s="97" t="s">
        <v>76</v>
      </c>
      <c r="E9" s="97" t="s">
        <v>76</v>
      </c>
      <c r="F9" s="97"/>
      <c r="G9" s="97"/>
      <c r="H9" s="11">
        <v>0</v>
      </c>
      <c r="I9" s="11">
        <v>0</v>
      </c>
      <c r="J9" s="11">
        <v>0</v>
      </c>
      <c r="K9" s="11">
        <v>0</v>
      </c>
      <c r="L9" s="11">
        <v>21</v>
      </c>
      <c r="M9" s="11">
        <v>0</v>
      </c>
    </row>
    <row r="10" spans="1:13" ht="17.2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76</v>
      </c>
      <c r="G10" s="97" t="s">
        <v>76</v>
      </c>
      <c r="H10" s="11">
        <v>0</v>
      </c>
      <c r="I10" s="11">
        <v>0</v>
      </c>
      <c r="J10" s="11">
        <v>365</v>
      </c>
      <c r="K10" s="11">
        <v>0</v>
      </c>
      <c r="L10" s="11">
        <v>69</v>
      </c>
      <c r="M10" s="11">
        <v>0</v>
      </c>
    </row>
    <row r="11" spans="1:13" ht="17.25" customHeight="1" hidden="1">
      <c r="A11" s="49" t="s">
        <v>65</v>
      </c>
      <c r="B11" s="11">
        <v>0</v>
      </c>
      <c r="C11" s="11">
        <v>1220</v>
      </c>
      <c r="D11" s="11">
        <v>0</v>
      </c>
      <c r="E11" s="11">
        <v>1220</v>
      </c>
      <c r="F11" s="97" t="s">
        <v>76</v>
      </c>
      <c r="G11" s="97" t="s">
        <v>76</v>
      </c>
      <c r="H11" s="11">
        <v>0</v>
      </c>
      <c r="I11" s="11">
        <v>0</v>
      </c>
      <c r="J11" s="11">
        <v>0</v>
      </c>
      <c r="K11" s="11">
        <v>0</v>
      </c>
      <c r="L11" s="11">
        <v>1614</v>
      </c>
      <c r="M11" s="11">
        <v>0</v>
      </c>
    </row>
    <row r="12" spans="1:13" ht="17.2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450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.75" customHeight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300</v>
      </c>
      <c r="I13" s="11">
        <v>0</v>
      </c>
      <c r="J13" s="11">
        <v>0</v>
      </c>
      <c r="K13" s="11">
        <v>0</v>
      </c>
      <c r="L13" s="11">
        <v>120</v>
      </c>
      <c r="M13" s="11">
        <v>0</v>
      </c>
    </row>
    <row r="14" spans="1:13" ht="15.75" customHeight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505</v>
      </c>
      <c r="K14" s="11">
        <v>0</v>
      </c>
      <c r="L14" s="11">
        <v>275</v>
      </c>
      <c r="M14" s="11">
        <v>0</v>
      </c>
    </row>
    <row r="15" spans="1:13" ht="15.75" customHeight="1">
      <c r="A15" s="49" t="s">
        <v>109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.75" customHeight="1">
      <c r="A16" s="49" t="s">
        <v>111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2000</v>
      </c>
      <c r="I16" s="11">
        <v>0</v>
      </c>
      <c r="J16" s="11">
        <v>0</v>
      </c>
      <c r="K16" s="11">
        <v>0</v>
      </c>
      <c r="L16" s="11">
        <v>225</v>
      </c>
      <c r="M16" s="11">
        <v>0</v>
      </c>
    </row>
    <row r="17" spans="1:13" ht="15.75" customHeight="1">
      <c r="A17" s="49" t="s">
        <v>112</v>
      </c>
      <c r="B17" s="20">
        <f>SUM(B19,B23)</f>
        <v>0</v>
      </c>
      <c r="C17" s="20">
        <f>SUM(C19,C23)</f>
        <v>0</v>
      </c>
      <c r="D17" s="20">
        <f>SUM(D19,D23)</f>
        <v>115</v>
      </c>
      <c r="E17" s="20">
        <f>SUM(E19,E23)</f>
        <v>0</v>
      </c>
      <c r="F17" s="20">
        <f aca="true" t="shared" si="0" ref="F17:M17">SUM(F19,F23)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500</v>
      </c>
      <c r="M17" s="20">
        <f t="shared" si="0"/>
        <v>0</v>
      </c>
    </row>
    <row r="18" spans="2:13" ht="13.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7.25" customHeight="1" hidden="1">
      <c r="A19" s="47" t="s">
        <v>28</v>
      </c>
      <c r="B19" s="20"/>
      <c r="C19" s="20"/>
      <c r="D19" s="20">
        <f>SUM(D21)</f>
        <v>0</v>
      </c>
      <c r="E19" s="20">
        <f>SUM(E21)</f>
        <v>0</v>
      </c>
      <c r="F19" s="20"/>
      <c r="G19" s="20"/>
      <c r="H19" s="20">
        <f aca="true" t="shared" si="1" ref="H19:M19">SUM(H21)</f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 t="shared" si="1"/>
        <v>0</v>
      </c>
    </row>
    <row r="20" spans="2:13" ht="16.5" customHeight="1" hidden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7.25" customHeight="1" hidden="1">
      <c r="A21" s="16" t="s">
        <v>31</v>
      </c>
      <c r="B21" s="20"/>
      <c r="C21" s="20"/>
      <c r="D21" s="20">
        <v>0</v>
      </c>
      <c r="E21" s="20">
        <v>0</v>
      </c>
      <c r="F21" s="20"/>
      <c r="G21" s="20"/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  <row r="22" spans="1:13" ht="16.5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5.75" customHeight="1">
      <c r="A23" s="51" t="s">
        <v>58</v>
      </c>
      <c r="B23" s="35">
        <f aca="true" t="shared" si="2" ref="B23:L23">SUM(B25)</f>
        <v>0</v>
      </c>
      <c r="C23" s="35">
        <f t="shared" si="2"/>
        <v>0</v>
      </c>
      <c r="D23" s="35">
        <f t="shared" si="2"/>
        <v>115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35">
        <f t="shared" si="2"/>
        <v>0</v>
      </c>
      <c r="L23" s="35">
        <f t="shared" si="2"/>
        <v>500</v>
      </c>
      <c r="M23" s="35">
        <f>SUM(M25)</f>
        <v>0</v>
      </c>
    </row>
    <row r="24" spans="1:13" ht="16.5" customHeight="1" hidden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6.5" hidden="1">
      <c r="A25" s="14" t="s">
        <v>31</v>
      </c>
      <c r="B25" s="35">
        <v>0</v>
      </c>
      <c r="C25" s="35">
        <v>0</v>
      </c>
      <c r="D25" s="35">
        <v>115</v>
      </c>
      <c r="E25" s="35">
        <v>0</v>
      </c>
      <c r="F25" s="35"/>
      <c r="G25" s="35"/>
      <c r="H25" s="35">
        <v>0</v>
      </c>
      <c r="I25" s="35">
        <v>0</v>
      </c>
      <c r="J25" s="35">
        <v>0</v>
      </c>
      <c r="K25" s="35">
        <v>0</v>
      </c>
      <c r="L25" s="35">
        <v>500</v>
      </c>
      <c r="M25" s="35">
        <v>0</v>
      </c>
    </row>
    <row r="26" ht="15.75" customHeight="1">
      <c r="A26" s="90" t="s">
        <v>164</v>
      </c>
    </row>
    <row r="27" ht="15.75" customHeight="1">
      <c r="A27" s="90" t="s">
        <v>100</v>
      </c>
    </row>
  </sheetData>
  <printOptions horizontalCentered="1"/>
  <pageMargins left="0.7874015748031497" right="0.7874015748031497" top="4.330708661417323" bottom="0.7874015748031497" header="0.5905511811023623" footer="0.590551181102362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2" sqref="A22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9.5" customHeight="1">
      <c r="A1" s="1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1360</v>
      </c>
      <c r="K5" s="11">
        <v>0</v>
      </c>
      <c r="L5" s="11">
        <v>205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2" customFormat="1" ht="15" customHeight="1" hidden="1">
      <c r="A7" s="49" t="s">
        <v>47</v>
      </c>
      <c r="B7" s="83">
        <v>0</v>
      </c>
      <c r="C7" s="83">
        <v>0</v>
      </c>
      <c r="D7" s="97" t="s">
        <v>76</v>
      </c>
      <c r="E7" s="97" t="s">
        <v>76</v>
      </c>
      <c r="F7" s="97"/>
      <c r="G7" s="97"/>
      <c r="H7" s="83">
        <v>0</v>
      </c>
      <c r="I7" s="83">
        <v>0</v>
      </c>
      <c r="J7" s="83">
        <v>949</v>
      </c>
      <c r="K7" s="83">
        <v>0</v>
      </c>
      <c r="L7" s="83">
        <v>0</v>
      </c>
      <c r="M7" s="83">
        <v>0</v>
      </c>
    </row>
    <row r="8" spans="1:13" s="82" customFormat="1" ht="15" customHeight="1" hidden="1">
      <c r="A8" s="49" t="s">
        <v>48</v>
      </c>
      <c r="B8" s="83">
        <v>0</v>
      </c>
      <c r="C8" s="83">
        <v>0</v>
      </c>
      <c r="D8" s="97" t="s">
        <v>76</v>
      </c>
      <c r="E8" s="97" t="s">
        <v>76</v>
      </c>
      <c r="F8" s="97"/>
      <c r="G8" s="97"/>
      <c r="H8" s="83">
        <v>0</v>
      </c>
      <c r="I8" s="83">
        <v>0</v>
      </c>
      <c r="J8" s="83">
        <v>584</v>
      </c>
      <c r="K8" s="83">
        <v>449</v>
      </c>
      <c r="L8" s="83">
        <v>120</v>
      </c>
      <c r="M8" s="83">
        <v>0</v>
      </c>
    </row>
    <row r="9" spans="1:13" s="82" customFormat="1" ht="15" customHeight="1" hidden="1">
      <c r="A9" s="49" t="s">
        <v>32</v>
      </c>
      <c r="B9" s="83">
        <v>0</v>
      </c>
      <c r="C9" s="83">
        <v>250</v>
      </c>
      <c r="D9" s="97" t="s">
        <v>76</v>
      </c>
      <c r="E9" s="97" t="s">
        <v>76</v>
      </c>
      <c r="F9" s="97"/>
      <c r="G9" s="97"/>
      <c r="H9" s="83">
        <v>992</v>
      </c>
      <c r="I9" s="83">
        <v>0</v>
      </c>
      <c r="J9" s="83">
        <v>410</v>
      </c>
      <c r="K9" s="83">
        <v>0</v>
      </c>
      <c r="L9" s="83">
        <v>0</v>
      </c>
      <c r="M9" s="83">
        <v>0</v>
      </c>
    </row>
    <row r="10" spans="1:13" s="82" customFormat="1" ht="15" customHeight="1" hidden="1">
      <c r="A10" s="49" t="s">
        <v>64</v>
      </c>
      <c r="B10" s="83">
        <v>0</v>
      </c>
      <c r="C10" s="83">
        <v>0</v>
      </c>
      <c r="D10" s="11">
        <v>0</v>
      </c>
      <c r="E10" s="11">
        <v>0</v>
      </c>
      <c r="F10" s="126" t="s">
        <v>107</v>
      </c>
      <c r="G10" s="126" t="s">
        <v>107</v>
      </c>
      <c r="H10" s="83">
        <v>0</v>
      </c>
      <c r="I10" s="83">
        <v>0</v>
      </c>
      <c r="J10" s="83">
        <v>2093</v>
      </c>
      <c r="K10" s="83">
        <v>0</v>
      </c>
      <c r="L10" s="83">
        <v>400</v>
      </c>
      <c r="M10" s="83">
        <v>0</v>
      </c>
    </row>
    <row r="11" spans="1:13" s="82" customFormat="1" ht="15" customHeight="1" hidden="1">
      <c r="A11" s="49" t="s">
        <v>65</v>
      </c>
      <c r="B11" s="83">
        <v>0</v>
      </c>
      <c r="C11" s="83">
        <v>2003</v>
      </c>
      <c r="D11" s="11">
        <v>0</v>
      </c>
      <c r="E11" s="83">
        <v>2003</v>
      </c>
      <c r="F11" s="126" t="s">
        <v>107</v>
      </c>
      <c r="G11" s="126" t="s">
        <v>107</v>
      </c>
      <c r="H11" s="83">
        <v>0</v>
      </c>
      <c r="I11" s="83">
        <v>0</v>
      </c>
      <c r="J11" s="83">
        <v>0</v>
      </c>
      <c r="K11" s="83">
        <v>0</v>
      </c>
      <c r="L11" s="83">
        <v>1966</v>
      </c>
      <c r="M11" s="83">
        <v>0</v>
      </c>
    </row>
    <row r="12" spans="1:13" s="82" customFormat="1" ht="15" customHeight="1" hidden="1">
      <c r="A12" s="49" t="s">
        <v>66</v>
      </c>
      <c r="B12" s="83">
        <v>0</v>
      </c>
      <c r="C12" s="83">
        <v>1070</v>
      </c>
      <c r="D12" s="11">
        <v>0</v>
      </c>
      <c r="E12" s="83">
        <v>1070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1428</v>
      </c>
      <c r="M12" s="83">
        <v>0</v>
      </c>
    </row>
    <row r="13" spans="1:13" s="82" customFormat="1" ht="15" customHeight="1">
      <c r="A13" s="49" t="s">
        <v>67</v>
      </c>
      <c r="B13" s="83">
        <v>0</v>
      </c>
      <c r="C13" s="83">
        <v>0</v>
      </c>
      <c r="D13" s="11">
        <v>0</v>
      </c>
      <c r="E13" s="11">
        <v>0</v>
      </c>
      <c r="F13" s="83">
        <v>1048</v>
      </c>
      <c r="G13" s="83">
        <v>0</v>
      </c>
      <c r="H13" s="83">
        <v>0</v>
      </c>
      <c r="I13" s="83">
        <v>0</v>
      </c>
      <c r="J13" s="83">
        <v>0</v>
      </c>
      <c r="K13" s="83">
        <v>727</v>
      </c>
      <c r="L13" s="83">
        <v>0</v>
      </c>
      <c r="M13" s="83">
        <v>0</v>
      </c>
    </row>
    <row r="14" spans="1:13" s="82" customFormat="1" ht="15" customHeight="1">
      <c r="A14" s="49" t="s">
        <v>68</v>
      </c>
      <c r="B14" s="83"/>
      <c r="C14" s="83"/>
      <c r="D14" s="11">
        <v>0</v>
      </c>
      <c r="E14" s="11">
        <v>0</v>
      </c>
      <c r="F14" s="83">
        <v>840</v>
      </c>
      <c r="G14" s="83">
        <v>0</v>
      </c>
      <c r="H14" s="83">
        <v>550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s="82" customFormat="1" ht="15" customHeight="1">
      <c r="A15" s="49" t="s">
        <v>109</v>
      </c>
      <c r="B15" s="83"/>
      <c r="C15" s="83"/>
      <c r="D15" s="11">
        <v>0</v>
      </c>
      <c r="E15" s="11">
        <v>0</v>
      </c>
      <c r="F15" s="83">
        <v>824</v>
      </c>
      <c r="G15" s="83">
        <v>0</v>
      </c>
      <c r="H15" s="83">
        <v>0</v>
      </c>
      <c r="I15" s="83">
        <v>0</v>
      </c>
      <c r="J15" s="83">
        <v>0</v>
      </c>
      <c r="K15" s="83">
        <v>80</v>
      </c>
      <c r="L15" s="83">
        <v>0</v>
      </c>
      <c r="M15" s="83">
        <v>300</v>
      </c>
    </row>
    <row r="16" spans="1:13" s="82" customFormat="1" ht="15" customHeight="1">
      <c r="A16" s="49" t="s">
        <v>111</v>
      </c>
      <c r="B16" s="83"/>
      <c r="C16" s="83"/>
      <c r="D16" s="11">
        <v>310</v>
      </c>
      <c r="E16" s="11">
        <v>0</v>
      </c>
      <c r="F16" s="83">
        <v>0</v>
      </c>
      <c r="G16" s="83">
        <v>0</v>
      </c>
      <c r="H16" s="83">
        <v>0</v>
      </c>
      <c r="I16" s="83">
        <v>150</v>
      </c>
      <c r="J16" s="83">
        <v>511</v>
      </c>
      <c r="K16" s="83">
        <v>0</v>
      </c>
      <c r="L16" s="83">
        <v>100</v>
      </c>
      <c r="M16" s="83">
        <v>0</v>
      </c>
    </row>
    <row r="17" spans="1:13" s="82" customFormat="1" ht="15" customHeight="1">
      <c r="A17" s="49" t="s">
        <v>112</v>
      </c>
      <c r="B17" s="84">
        <f aca="true" t="shared" si="0" ref="B17:G17">SUM(B19)</f>
        <v>0</v>
      </c>
      <c r="C17" s="84">
        <f t="shared" si="0"/>
        <v>0</v>
      </c>
      <c r="D17" s="84">
        <f t="shared" si="0"/>
        <v>120</v>
      </c>
      <c r="E17" s="84">
        <f t="shared" si="0"/>
        <v>465</v>
      </c>
      <c r="F17" s="84">
        <f t="shared" si="0"/>
        <v>0</v>
      </c>
      <c r="G17" s="84">
        <f t="shared" si="0"/>
        <v>0</v>
      </c>
      <c r="H17" s="84">
        <f aca="true" t="shared" si="1" ref="H17:M17">SUM(H19)</f>
        <v>0</v>
      </c>
      <c r="I17" s="84">
        <f t="shared" si="1"/>
        <v>51</v>
      </c>
      <c r="J17" s="84">
        <f t="shared" si="1"/>
        <v>0</v>
      </c>
      <c r="K17" s="84">
        <f t="shared" si="1"/>
        <v>400</v>
      </c>
      <c r="L17" s="84">
        <f t="shared" si="1"/>
        <v>0</v>
      </c>
      <c r="M17" s="84">
        <f t="shared" si="1"/>
        <v>0</v>
      </c>
    </row>
    <row r="18" spans="1:13" ht="15" customHeight="1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82" customFormat="1" ht="15" customHeight="1">
      <c r="A19" s="81" t="s">
        <v>59</v>
      </c>
      <c r="B19" s="60">
        <f aca="true" t="shared" si="2" ref="B19:L19">SUM(B21)</f>
        <v>0</v>
      </c>
      <c r="C19" s="60">
        <f t="shared" si="2"/>
        <v>0</v>
      </c>
      <c r="D19" s="60">
        <f t="shared" si="2"/>
        <v>120</v>
      </c>
      <c r="E19" s="60">
        <f t="shared" si="2"/>
        <v>465</v>
      </c>
      <c r="F19" s="60">
        <f t="shared" si="2"/>
        <v>0</v>
      </c>
      <c r="G19" s="60">
        <f t="shared" si="2"/>
        <v>0</v>
      </c>
      <c r="H19" s="60">
        <f t="shared" si="2"/>
        <v>0</v>
      </c>
      <c r="I19" s="60">
        <f t="shared" si="2"/>
        <v>51</v>
      </c>
      <c r="J19" s="60">
        <f t="shared" si="2"/>
        <v>0</v>
      </c>
      <c r="K19" s="60">
        <f t="shared" si="2"/>
        <v>400</v>
      </c>
      <c r="L19" s="60">
        <f t="shared" si="2"/>
        <v>0</v>
      </c>
      <c r="M19" s="60">
        <f>SUM(M21)</f>
        <v>0</v>
      </c>
    </row>
    <row r="20" spans="1:13" ht="14.25" customHeight="1" hidden="1">
      <c r="A20" s="2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5" customHeight="1" hidden="1">
      <c r="A21" s="21" t="s">
        <v>31</v>
      </c>
      <c r="B21" s="15">
        <v>0</v>
      </c>
      <c r="C21" s="15">
        <v>0</v>
      </c>
      <c r="D21" s="15">
        <v>120</v>
      </c>
      <c r="E21" s="15">
        <v>465</v>
      </c>
      <c r="F21" s="15">
        <v>0</v>
      </c>
      <c r="G21" s="15">
        <v>0</v>
      </c>
      <c r="H21" s="15">
        <v>0</v>
      </c>
      <c r="I21" s="15">
        <v>51</v>
      </c>
      <c r="J21" s="15">
        <v>0</v>
      </c>
      <c r="K21" s="15">
        <v>400</v>
      </c>
      <c r="L21" s="15">
        <v>0</v>
      </c>
      <c r="M21" s="15">
        <v>0</v>
      </c>
    </row>
    <row r="22" ht="16.5">
      <c r="A22" s="90" t="s">
        <v>164</v>
      </c>
    </row>
    <row r="23" ht="16.5">
      <c r="A23" s="90" t="s">
        <v>100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2" sqref="A22"/>
    </sheetView>
  </sheetViews>
  <sheetFormatPr defaultColWidth="9.00390625" defaultRowHeight="15.75"/>
  <cols>
    <col min="1" max="1" width="26.625" style="6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2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5" customHeight="1">
      <c r="A3" s="7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5.7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.75" customHeight="1" hidden="1">
      <c r="A5" s="22" t="s">
        <v>45</v>
      </c>
      <c r="B5" s="11">
        <v>350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.75" customHeight="1" hidden="1">
      <c r="A6" s="22" t="s">
        <v>46</v>
      </c>
      <c r="B6" s="11">
        <v>0</v>
      </c>
      <c r="C6" s="11">
        <v>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.75" customHeight="1" hidden="1">
      <c r="A7" s="22" t="s">
        <v>47</v>
      </c>
      <c r="B7" s="11">
        <v>0</v>
      </c>
      <c r="C7" s="11">
        <v>1059</v>
      </c>
      <c r="D7" s="97" t="s">
        <v>76</v>
      </c>
      <c r="E7" s="97" t="s">
        <v>76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487</v>
      </c>
    </row>
    <row r="8" spans="1:13" ht="15.75" customHeight="1" hidden="1">
      <c r="A8" s="22" t="s">
        <v>48</v>
      </c>
      <c r="B8" s="11">
        <v>784</v>
      </c>
      <c r="C8" s="11">
        <v>300</v>
      </c>
      <c r="D8" s="97" t="s">
        <v>76</v>
      </c>
      <c r="E8" s="97" t="s">
        <v>76</v>
      </c>
      <c r="F8" s="97"/>
      <c r="G8" s="97"/>
      <c r="H8" s="11">
        <v>0</v>
      </c>
      <c r="I8" s="11">
        <v>0</v>
      </c>
      <c r="J8" s="11">
        <v>0</v>
      </c>
      <c r="K8" s="11">
        <v>635</v>
      </c>
      <c r="L8" s="11">
        <v>0</v>
      </c>
      <c r="M8" s="11">
        <v>0</v>
      </c>
    </row>
    <row r="9" spans="1:13" ht="15.75" customHeight="1" hidden="1">
      <c r="A9" s="22" t="s">
        <v>32</v>
      </c>
      <c r="B9" s="11">
        <v>640</v>
      </c>
      <c r="C9" s="11">
        <v>174</v>
      </c>
      <c r="D9" s="97" t="s">
        <v>76</v>
      </c>
      <c r="E9" s="97" t="s">
        <v>76</v>
      </c>
      <c r="F9" s="97"/>
      <c r="G9" s="97"/>
      <c r="H9" s="11">
        <v>0</v>
      </c>
      <c r="I9" s="11">
        <v>0</v>
      </c>
      <c r="J9" s="11">
        <v>0</v>
      </c>
      <c r="K9" s="11">
        <v>450</v>
      </c>
      <c r="L9" s="11">
        <v>0</v>
      </c>
      <c r="M9" s="11">
        <v>0</v>
      </c>
    </row>
    <row r="10" spans="1:13" ht="15.75" customHeight="1" hidden="1">
      <c r="A10" s="49" t="s">
        <v>64</v>
      </c>
      <c r="B10" s="11">
        <v>505</v>
      </c>
      <c r="C10" s="11">
        <v>462</v>
      </c>
      <c r="D10" s="11">
        <v>505</v>
      </c>
      <c r="E10" s="11">
        <v>462</v>
      </c>
      <c r="F10" s="97" t="s">
        <v>107</v>
      </c>
      <c r="G10" s="97" t="s">
        <v>107</v>
      </c>
      <c r="H10" s="11">
        <v>0</v>
      </c>
      <c r="I10" s="11">
        <v>0</v>
      </c>
      <c r="J10" s="11">
        <v>0</v>
      </c>
      <c r="K10" s="11">
        <v>1047</v>
      </c>
      <c r="L10" s="11">
        <v>0</v>
      </c>
      <c r="M10" s="11">
        <v>0</v>
      </c>
    </row>
    <row r="11" spans="1:13" ht="15.75" customHeight="1" hidden="1">
      <c r="A11" s="49" t="s">
        <v>65</v>
      </c>
      <c r="B11" s="11">
        <v>0</v>
      </c>
      <c r="C11" s="11">
        <v>200</v>
      </c>
      <c r="D11" s="11">
        <v>0</v>
      </c>
      <c r="E11" s="11">
        <v>200</v>
      </c>
      <c r="F11" s="97" t="s">
        <v>108</v>
      </c>
      <c r="G11" s="97" t="s">
        <v>108</v>
      </c>
      <c r="H11" s="11">
        <v>0</v>
      </c>
      <c r="I11" s="11">
        <v>0</v>
      </c>
      <c r="J11" s="11">
        <v>0</v>
      </c>
      <c r="K11" s="11">
        <v>0</v>
      </c>
      <c r="L11" s="11">
        <v>150</v>
      </c>
      <c r="M11" s="11">
        <v>227</v>
      </c>
    </row>
    <row r="12" spans="1:13" ht="15.75" customHeight="1" hidden="1">
      <c r="A12" s="49" t="s">
        <v>66</v>
      </c>
      <c r="B12" s="11">
        <v>150</v>
      </c>
      <c r="C12" s="11">
        <v>1769</v>
      </c>
      <c r="D12" s="11">
        <v>150</v>
      </c>
      <c r="E12" s="11">
        <v>1769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130</v>
      </c>
      <c r="L12" s="11">
        <v>0</v>
      </c>
      <c r="M12" s="11">
        <v>222</v>
      </c>
    </row>
    <row r="13" spans="1:13" ht="15.75" customHeight="1">
      <c r="A13" s="49" t="s">
        <v>67</v>
      </c>
      <c r="B13" s="11">
        <v>92</v>
      </c>
      <c r="C13" s="11">
        <v>1713</v>
      </c>
      <c r="D13" s="11">
        <v>92</v>
      </c>
      <c r="E13" s="11">
        <v>1713</v>
      </c>
      <c r="F13" s="11">
        <v>0</v>
      </c>
      <c r="G13" s="128">
        <v>6</v>
      </c>
      <c r="H13" s="11">
        <v>0</v>
      </c>
      <c r="I13" s="11">
        <v>0</v>
      </c>
      <c r="J13" s="11">
        <v>0</v>
      </c>
      <c r="K13" s="11">
        <v>2024</v>
      </c>
      <c r="L13" s="11">
        <v>0</v>
      </c>
      <c r="M13" s="11">
        <v>495</v>
      </c>
    </row>
    <row r="14" spans="1:13" ht="15.75" customHeight="1">
      <c r="A14" s="49" t="s">
        <v>68</v>
      </c>
      <c r="B14" s="11"/>
      <c r="C14" s="11"/>
      <c r="D14" s="11">
        <v>300</v>
      </c>
      <c r="E14" s="11">
        <v>191</v>
      </c>
      <c r="F14" s="11">
        <v>0</v>
      </c>
      <c r="G14" s="128">
        <v>1</v>
      </c>
      <c r="H14" s="11">
        <v>0</v>
      </c>
      <c r="I14" s="11">
        <v>0</v>
      </c>
      <c r="J14" s="11">
        <v>0</v>
      </c>
      <c r="K14" s="11">
        <v>391</v>
      </c>
      <c r="L14" s="11">
        <v>0</v>
      </c>
      <c r="M14" s="11">
        <v>0</v>
      </c>
    </row>
    <row r="15" spans="1:13" ht="15.75" customHeight="1">
      <c r="A15" s="49" t="s">
        <v>109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50</v>
      </c>
      <c r="L15" s="11">
        <v>47</v>
      </c>
      <c r="M15" s="11">
        <v>190</v>
      </c>
    </row>
    <row r="16" spans="1:13" ht="15.75" customHeight="1">
      <c r="A16" s="49" t="s">
        <v>111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382</v>
      </c>
      <c r="L16" s="11">
        <v>0</v>
      </c>
      <c r="M16" s="11">
        <v>0</v>
      </c>
    </row>
    <row r="17" spans="1:13" ht="15" customHeight="1">
      <c r="A17" s="49" t="s">
        <v>112</v>
      </c>
      <c r="B17" s="11">
        <f aca="true" t="shared" si="0" ref="B17:G17">SUM(B19)</f>
        <v>0</v>
      </c>
      <c r="C17" s="11">
        <f t="shared" si="0"/>
        <v>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0</v>
      </c>
      <c r="H17" s="11">
        <f aca="true" t="shared" si="1" ref="H17:M17">SUM(H19)</f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45</v>
      </c>
      <c r="M17" s="11">
        <f t="shared" si="1"/>
        <v>0</v>
      </c>
    </row>
    <row r="18" spans="1:13" ht="15" customHeight="1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" customHeight="1">
      <c r="A19" s="50" t="s">
        <v>60</v>
      </c>
      <c r="B19" s="15">
        <f aca="true" t="shared" si="2" ref="B19:M19">SUM(B21)</f>
        <v>0</v>
      </c>
      <c r="C19" s="15">
        <f t="shared" si="2"/>
        <v>0</v>
      </c>
      <c r="D19" s="15">
        <f t="shared" si="2"/>
        <v>0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45</v>
      </c>
      <c r="M19" s="15">
        <f t="shared" si="2"/>
        <v>0</v>
      </c>
    </row>
    <row r="20" spans="2:13" ht="15" customHeight="1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5" customHeight="1" hidden="1">
      <c r="A21" s="18" t="s">
        <v>31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45</v>
      </c>
      <c r="M21" s="15">
        <v>0</v>
      </c>
    </row>
    <row r="22" ht="16.5">
      <c r="A22" s="90" t="s">
        <v>164</v>
      </c>
    </row>
    <row r="23" ht="16.5">
      <c r="A23" s="90" t="s">
        <v>100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6" sqref="A26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3.5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902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1175</v>
      </c>
      <c r="K5" s="11">
        <v>0</v>
      </c>
      <c r="L5" s="11">
        <v>2145</v>
      </c>
      <c r="M5" s="11">
        <v>0</v>
      </c>
    </row>
    <row r="6" spans="1:13" ht="17.25" customHeight="1" hidden="1">
      <c r="A6" s="22" t="s">
        <v>46</v>
      </c>
      <c r="B6" s="11">
        <v>0</v>
      </c>
      <c r="C6" s="11">
        <v>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100</v>
      </c>
      <c r="K6" s="11">
        <v>0</v>
      </c>
      <c r="L6" s="11">
        <v>0</v>
      </c>
      <c r="M6" s="11">
        <v>0</v>
      </c>
    </row>
    <row r="7" spans="1:13" ht="17.25" customHeight="1" hidden="1">
      <c r="A7" s="22" t="s">
        <v>47</v>
      </c>
      <c r="B7" s="11">
        <v>0</v>
      </c>
      <c r="C7" s="11">
        <v>0</v>
      </c>
      <c r="D7" s="97" t="s">
        <v>76</v>
      </c>
      <c r="E7" s="97" t="s">
        <v>76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150</v>
      </c>
    </row>
    <row r="8" spans="1:13" ht="17.25" customHeight="1" hidden="1">
      <c r="A8" s="22" t="s">
        <v>48</v>
      </c>
      <c r="B8" s="11">
        <v>0</v>
      </c>
      <c r="C8" s="11">
        <v>1396</v>
      </c>
      <c r="D8" s="97" t="s">
        <v>76</v>
      </c>
      <c r="E8" s="97" t="s">
        <v>76</v>
      </c>
      <c r="F8" s="97"/>
      <c r="G8" s="97"/>
      <c r="H8" s="11">
        <v>0</v>
      </c>
      <c r="I8" s="11">
        <v>0</v>
      </c>
      <c r="J8" s="11">
        <v>0</v>
      </c>
      <c r="K8" s="11">
        <v>0</v>
      </c>
      <c r="L8" s="11">
        <v>386</v>
      </c>
      <c r="M8" s="11">
        <v>0</v>
      </c>
    </row>
    <row r="9" spans="1:13" ht="17.25" customHeight="1" hidden="1">
      <c r="A9" s="22" t="s">
        <v>32</v>
      </c>
      <c r="B9" s="11">
        <v>400</v>
      </c>
      <c r="C9" s="11">
        <v>0</v>
      </c>
      <c r="D9" s="97" t="s">
        <v>76</v>
      </c>
      <c r="E9" s="97" t="s">
        <v>76</v>
      </c>
      <c r="F9" s="97"/>
      <c r="G9" s="97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7.2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76</v>
      </c>
      <c r="G10" s="97" t="s">
        <v>76</v>
      </c>
      <c r="H10" s="11">
        <v>0</v>
      </c>
      <c r="I10" s="11">
        <v>0</v>
      </c>
      <c r="J10" s="11">
        <v>0</v>
      </c>
      <c r="K10" s="11">
        <v>0</v>
      </c>
      <c r="L10" s="11">
        <v>380</v>
      </c>
      <c r="M10" s="11">
        <v>0</v>
      </c>
    </row>
    <row r="11" spans="1:13" ht="17.25" customHeight="1" hidden="1">
      <c r="A11" s="49" t="s">
        <v>65</v>
      </c>
      <c r="B11" s="11">
        <v>300</v>
      </c>
      <c r="C11" s="11">
        <v>0</v>
      </c>
      <c r="D11" s="11">
        <v>300</v>
      </c>
      <c r="E11" s="11">
        <v>0</v>
      </c>
      <c r="F11" s="97" t="s">
        <v>76</v>
      </c>
      <c r="G11" s="97" t="s">
        <v>76</v>
      </c>
      <c r="H11" s="11">
        <v>0</v>
      </c>
      <c r="I11" s="11">
        <v>0</v>
      </c>
      <c r="J11" s="11">
        <v>0</v>
      </c>
      <c r="K11" s="11">
        <v>0</v>
      </c>
      <c r="L11" s="11">
        <v>1110</v>
      </c>
      <c r="M11" s="11">
        <v>0</v>
      </c>
    </row>
    <row r="12" spans="1:13" ht="17.25" customHeight="1" hidden="1">
      <c r="A12" s="49" t="s">
        <v>66</v>
      </c>
      <c r="B12" s="11">
        <v>108</v>
      </c>
      <c r="C12" s="11">
        <v>977</v>
      </c>
      <c r="D12" s="11">
        <v>108</v>
      </c>
      <c r="E12" s="11">
        <v>977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7.25" customHeight="1">
      <c r="A13" s="49" t="s">
        <v>67</v>
      </c>
      <c r="B13" s="11">
        <v>0</v>
      </c>
      <c r="C13" s="11">
        <v>514</v>
      </c>
      <c r="D13" s="11">
        <v>0</v>
      </c>
      <c r="E13" s="11">
        <v>514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7.25" customHeight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600</v>
      </c>
      <c r="K14" s="11">
        <v>0</v>
      </c>
      <c r="L14" s="11">
        <v>0</v>
      </c>
      <c r="M14" s="11">
        <v>0</v>
      </c>
    </row>
    <row r="15" spans="1:13" ht="17.25" customHeight="1">
      <c r="A15" s="49" t="s">
        <v>109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432</v>
      </c>
      <c r="M15" s="11">
        <v>0</v>
      </c>
    </row>
    <row r="16" spans="1:13" ht="17.25" customHeight="1">
      <c r="A16" s="49" t="s">
        <v>111</v>
      </c>
      <c r="B16" s="11"/>
      <c r="C16" s="11"/>
      <c r="D16" s="11">
        <v>0</v>
      </c>
      <c r="E16" s="11">
        <v>0</v>
      </c>
      <c r="F16" s="11">
        <v>325</v>
      </c>
      <c r="G16" s="11">
        <v>0</v>
      </c>
      <c r="H16" s="11">
        <v>388</v>
      </c>
      <c r="I16" s="11">
        <v>0</v>
      </c>
      <c r="J16" s="11">
        <v>251</v>
      </c>
      <c r="K16" s="11">
        <v>0</v>
      </c>
      <c r="L16" s="11">
        <v>540</v>
      </c>
      <c r="M16" s="11">
        <v>0</v>
      </c>
    </row>
    <row r="17" spans="1:13" ht="16.5" customHeight="1">
      <c r="A17" s="49" t="s">
        <v>112</v>
      </c>
      <c r="B17" s="20">
        <f aca="true" t="shared" si="0" ref="B17:G17">SUM(B19,B23)</f>
        <v>0</v>
      </c>
      <c r="C17" s="20">
        <f t="shared" si="0"/>
        <v>0</v>
      </c>
      <c r="D17" s="20">
        <f t="shared" si="0"/>
        <v>60</v>
      </c>
      <c r="E17" s="20">
        <f t="shared" si="0"/>
        <v>310</v>
      </c>
      <c r="F17" s="20">
        <f t="shared" si="0"/>
        <v>0</v>
      </c>
      <c r="G17" s="20">
        <f t="shared" si="0"/>
        <v>0</v>
      </c>
      <c r="H17" s="20">
        <f aca="true" t="shared" si="1" ref="H17:M17">SUM(H19,H23)</f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</row>
    <row r="18" spans="2:13" ht="16.5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6.5" customHeight="1" hidden="1">
      <c r="A19" s="47" t="s">
        <v>28</v>
      </c>
      <c r="B19" s="13"/>
      <c r="C19" s="13"/>
      <c r="D19" s="13">
        <f>SUM(D21)</f>
        <v>0</v>
      </c>
      <c r="E19" s="13">
        <f>SUM(E21)</f>
        <v>0</v>
      </c>
      <c r="F19" s="13"/>
      <c r="G19" s="13"/>
      <c r="H19" s="13">
        <f aca="true" t="shared" si="2" ref="H19:M19">SUM(H21)</f>
        <v>0</v>
      </c>
      <c r="I19" s="13">
        <f t="shared" si="2"/>
        <v>0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0</v>
      </c>
    </row>
    <row r="20" spans="2:13" ht="16.5" customHeight="1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6.5" customHeight="1" hidden="1">
      <c r="A21" s="25" t="s">
        <v>31</v>
      </c>
      <c r="B21" s="13"/>
      <c r="C21" s="13"/>
      <c r="D21" s="13">
        <v>0</v>
      </c>
      <c r="E21" s="13">
        <v>0</v>
      </c>
      <c r="F21" s="13"/>
      <c r="G21" s="13"/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7.5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6.5" customHeight="1">
      <c r="A23" s="51" t="s">
        <v>61</v>
      </c>
      <c r="B23" s="15">
        <f>SUM(B25)</f>
        <v>0</v>
      </c>
      <c r="C23" s="15">
        <f>SUM(C25)</f>
        <v>0</v>
      </c>
      <c r="D23" s="15">
        <f>SUM(D25)</f>
        <v>60</v>
      </c>
      <c r="E23" s="15">
        <f>SUM(E25)</f>
        <v>310</v>
      </c>
      <c r="F23" s="15">
        <f aca="true" t="shared" si="3" ref="F23:M23">SUM(F25)</f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</row>
    <row r="24" spans="1:13" ht="16.5" customHeight="1" hidden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6.5" customHeight="1" hidden="1">
      <c r="A25" s="21" t="s">
        <v>31</v>
      </c>
      <c r="B25" s="15">
        <v>0</v>
      </c>
      <c r="C25" s="15">
        <v>0</v>
      </c>
      <c r="D25" s="15">
        <v>60</v>
      </c>
      <c r="E25" s="15">
        <v>310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ht="16.5">
      <c r="A26" s="90" t="s">
        <v>164</v>
      </c>
    </row>
    <row r="27" ht="16.5">
      <c r="A27" s="90" t="s">
        <v>100</v>
      </c>
    </row>
  </sheetData>
  <printOptions horizontalCentered="1"/>
  <pageMargins left="0.7874015748031497" right="0.7874015748031497" top="4.330708661417323" bottom="0.7480314960629921" header="0.5905511811023623" footer="0.590551181102362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6" sqref="A26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3.5" customHeight="1" hidden="1">
      <c r="A5" s="22" t="s">
        <v>34</v>
      </c>
      <c r="B5" s="11">
        <v>1952</v>
      </c>
      <c r="C5" s="11">
        <v>306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190</v>
      </c>
      <c r="M5" s="11">
        <v>0</v>
      </c>
    </row>
    <row r="6" spans="1:13" ht="13.5" customHeight="1" hidden="1">
      <c r="A6" s="22" t="s">
        <v>35</v>
      </c>
      <c r="B6" s="11">
        <v>1751</v>
      </c>
      <c r="C6" s="11">
        <v>449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985</v>
      </c>
      <c r="K6" s="11">
        <v>0</v>
      </c>
      <c r="L6" s="11">
        <v>390</v>
      </c>
      <c r="M6" s="11">
        <v>0</v>
      </c>
    </row>
    <row r="7" spans="1:13" ht="13.5" customHeight="1" hidden="1">
      <c r="A7" s="22" t="s">
        <v>36</v>
      </c>
      <c r="B7" s="11">
        <v>2056</v>
      </c>
      <c r="C7" s="11">
        <v>400</v>
      </c>
      <c r="D7" s="97" t="s">
        <v>76</v>
      </c>
      <c r="E7" s="97" t="s">
        <v>76</v>
      </c>
      <c r="F7" s="97"/>
      <c r="G7" s="97"/>
      <c r="H7" s="11">
        <v>0</v>
      </c>
      <c r="I7" s="11">
        <v>0</v>
      </c>
      <c r="J7" s="11">
        <v>1596</v>
      </c>
      <c r="K7" s="11">
        <v>190</v>
      </c>
      <c r="L7" s="11">
        <v>287</v>
      </c>
      <c r="M7" s="11">
        <v>0</v>
      </c>
    </row>
    <row r="8" spans="1:13" ht="13.5" customHeight="1" hidden="1">
      <c r="A8" s="22" t="s">
        <v>37</v>
      </c>
      <c r="B8" s="11">
        <v>3887</v>
      </c>
      <c r="C8" s="11">
        <v>0</v>
      </c>
      <c r="D8" s="97" t="s">
        <v>76</v>
      </c>
      <c r="E8" s="97" t="s">
        <v>76</v>
      </c>
      <c r="F8" s="97"/>
      <c r="G8" s="97"/>
      <c r="H8" s="11">
        <v>0</v>
      </c>
      <c r="I8" s="11">
        <v>0</v>
      </c>
      <c r="J8" s="11">
        <v>254</v>
      </c>
      <c r="K8" s="11">
        <v>0</v>
      </c>
      <c r="L8" s="11">
        <v>0</v>
      </c>
      <c r="M8" s="11">
        <v>0</v>
      </c>
    </row>
    <row r="9" spans="1:13" ht="13.5" customHeight="1" hidden="1">
      <c r="A9" s="22" t="s">
        <v>32</v>
      </c>
      <c r="B9" s="11">
        <v>2475</v>
      </c>
      <c r="C9" s="11">
        <v>0</v>
      </c>
      <c r="D9" s="97" t="s">
        <v>76</v>
      </c>
      <c r="E9" s="97" t="s">
        <v>76</v>
      </c>
      <c r="F9" s="97"/>
      <c r="G9" s="97"/>
      <c r="H9" s="11">
        <v>0</v>
      </c>
      <c r="I9" s="11">
        <v>0</v>
      </c>
      <c r="J9" s="11">
        <v>584</v>
      </c>
      <c r="K9" s="11">
        <v>0</v>
      </c>
      <c r="L9" s="11">
        <v>947</v>
      </c>
      <c r="M9" s="11">
        <v>0</v>
      </c>
    </row>
    <row r="10" spans="1:13" ht="13.5" customHeight="1" hidden="1">
      <c r="A10" s="49" t="s">
        <v>64</v>
      </c>
      <c r="B10" s="11">
        <v>1746</v>
      </c>
      <c r="C10" s="11">
        <v>0</v>
      </c>
      <c r="D10" s="11">
        <v>1746</v>
      </c>
      <c r="E10" s="11">
        <v>0</v>
      </c>
      <c r="F10" s="97" t="s">
        <v>107</v>
      </c>
      <c r="G10" s="97" t="s">
        <v>107</v>
      </c>
      <c r="H10" s="11">
        <v>0</v>
      </c>
      <c r="I10" s="11">
        <v>0</v>
      </c>
      <c r="J10" s="11">
        <v>1051</v>
      </c>
      <c r="K10" s="11">
        <v>0</v>
      </c>
      <c r="L10" s="11">
        <v>379</v>
      </c>
      <c r="M10" s="11">
        <v>0</v>
      </c>
    </row>
    <row r="11" spans="1:13" ht="13.5" customHeight="1" hidden="1">
      <c r="A11" s="49" t="s">
        <v>65</v>
      </c>
      <c r="B11" s="11">
        <v>2490</v>
      </c>
      <c r="C11" s="11">
        <v>0</v>
      </c>
      <c r="D11" s="11">
        <v>2490</v>
      </c>
      <c r="E11" s="11">
        <v>0</v>
      </c>
      <c r="F11" s="97" t="s">
        <v>107</v>
      </c>
      <c r="G11" s="97" t="s">
        <v>107</v>
      </c>
      <c r="H11" s="11">
        <v>425</v>
      </c>
      <c r="I11" s="11">
        <v>0</v>
      </c>
      <c r="J11" s="11">
        <v>1267</v>
      </c>
      <c r="K11" s="11">
        <v>350</v>
      </c>
      <c r="L11" s="11">
        <v>1507</v>
      </c>
      <c r="M11" s="11">
        <v>0</v>
      </c>
    </row>
    <row r="12" spans="1:13" ht="13.5" customHeight="1" hidden="1">
      <c r="A12" s="49" t="s">
        <v>66</v>
      </c>
      <c r="B12" s="11">
        <v>625</v>
      </c>
      <c r="C12" s="11">
        <v>0</v>
      </c>
      <c r="D12" s="11">
        <v>625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1255</v>
      </c>
      <c r="K12" s="11">
        <v>0</v>
      </c>
      <c r="L12" s="11">
        <v>0</v>
      </c>
      <c r="M12" s="11">
        <v>0</v>
      </c>
    </row>
    <row r="13" spans="1:13" ht="13.5" customHeight="1">
      <c r="A13" s="49" t="s">
        <v>67</v>
      </c>
      <c r="B13" s="11">
        <v>0</v>
      </c>
      <c r="C13" s="11">
        <v>125</v>
      </c>
      <c r="D13" s="11">
        <v>0</v>
      </c>
      <c r="E13" s="11">
        <v>125</v>
      </c>
      <c r="F13" s="11">
        <v>157</v>
      </c>
      <c r="G13" s="11">
        <v>0</v>
      </c>
      <c r="H13" s="11">
        <v>0</v>
      </c>
      <c r="I13" s="11">
        <v>0</v>
      </c>
      <c r="J13" s="11">
        <v>1057</v>
      </c>
      <c r="K13" s="11">
        <v>0</v>
      </c>
      <c r="L13" s="11">
        <v>120</v>
      </c>
      <c r="M13" s="11">
        <v>0</v>
      </c>
    </row>
    <row r="14" spans="1:13" ht="13.5" customHeight="1">
      <c r="A14" s="49" t="s">
        <v>68</v>
      </c>
      <c r="B14" s="11"/>
      <c r="C14" s="11"/>
      <c r="D14" s="11">
        <v>17</v>
      </c>
      <c r="E14" s="11">
        <v>275</v>
      </c>
      <c r="F14" s="11">
        <v>774</v>
      </c>
      <c r="G14" s="11">
        <v>0</v>
      </c>
      <c r="H14" s="11">
        <v>0</v>
      </c>
      <c r="I14" s="11">
        <v>0</v>
      </c>
      <c r="J14" s="11">
        <v>0</v>
      </c>
      <c r="K14" s="11">
        <v>59</v>
      </c>
      <c r="L14" s="11">
        <v>0</v>
      </c>
      <c r="M14" s="11">
        <v>0</v>
      </c>
    </row>
    <row r="15" spans="1:13" ht="13.5" customHeight="1">
      <c r="A15" s="49" t="s">
        <v>109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45</v>
      </c>
      <c r="K15" s="11">
        <v>0</v>
      </c>
      <c r="L15" s="11">
        <v>116</v>
      </c>
      <c r="M15" s="11">
        <v>200</v>
      </c>
    </row>
    <row r="16" spans="1:13" ht="13.5" customHeight="1">
      <c r="A16" s="49" t="s">
        <v>111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128</v>
      </c>
      <c r="I16" s="11">
        <v>90</v>
      </c>
      <c r="J16" s="11">
        <v>65</v>
      </c>
      <c r="K16" s="11">
        <v>0</v>
      </c>
      <c r="L16" s="11">
        <v>215</v>
      </c>
      <c r="M16" s="11">
        <v>0</v>
      </c>
    </row>
    <row r="17" spans="1:13" ht="13.5" customHeight="1">
      <c r="A17" s="49" t="s">
        <v>112</v>
      </c>
      <c r="B17" s="11">
        <f aca="true" t="shared" si="0" ref="B17:G17">SUM(B19,B23)</f>
        <v>0</v>
      </c>
      <c r="C17" s="11">
        <f t="shared" si="0"/>
        <v>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0</v>
      </c>
      <c r="H17" s="11">
        <f aca="true" t="shared" si="1" ref="H17:M17">SUM(H19,H23)</f>
        <v>0</v>
      </c>
      <c r="I17" s="11">
        <f t="shared" si="1"/>
        <v>685</v>
      </c>
      <c r="J17" s="11">
        <f t="shared" si="1"/>
        <v>65</v>
      </c>
      <c r="K17" s="11">
        <f t="shared" si="1"/>
        <v>0</v>
      </c>
      <c r="L17" s="11">
        <f t="shared" si="1"/>
        <v>215</v>
      </c>
      <c r="M17" s="11">
        <f t="shared" si="1"/>
        <v>430</v>
      </c>
    </row>
    <row r="18" spans="1:13" ht="13.5" customHeight="1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3.5" customHeight="1">
      <c r="A19" s="92" t="s">
        <v>39</v>
      </c>
      <c r="B19" s="13">
        <f>SUM(B21)</f>
        <v>0</v>
      </c>
      <c r="C19" s="13">
        <f>SUM(C21)</f>
        <v>0</v>
      </c>
      <c r="D19" s="13">
        <f>SUM(D21)</f>
        <v>0</v>
      </c>
      <c r="E19" s="13">
        <f>SUM(E21)</f>
        <v>0</v>
      </c>
      <c r="F19" s="13">
        <f aca="true" t="shared" si="2" ref="F19:M19">SUM(F21)</f>
        <v>0</v>
      </c>
      <c r="G19" s="13">
        <f t="shared" si="2"/>
        <v>0</v>
      </c>
      <c r="H19" s="13">
        <f t="shared" si="2"/>
        <v>0</v>
      </c>
      <c r="I19" s="13">
        <f t="shared" si="2"/>
        <v>685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430</v>
      </c>
    </row>
    <row r="20" spans="2:13" ht="9" customHeight="1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3.5" customHeight="1" hidden="1">
      <c r="A21" s="25" t="s">
        <v>31</v>
      </c>
      <c r="B21" s="26"/>
      <c r="C21" s="26"/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685</v>
      </c>
      <c r="J21" s="26">
        <v>0</v>
      </c>
      <c r="K21" s="26">
        <v>0</v>
      </c>
      <c r="L21" s="26">
        <v>0</v>
      </c>
      <c r="M21" s="26">
        <v>430</v>
      </c>
    </row>
    <row r="22" spans="1:13" ht="13.5" customHeight="1" hidden="1">
      <c r="A22" s="27"/>
      <c r="B22" s="28"/>
      <c r="C22" s="2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3.5" customHeight="1">
      <c r="A23" s="51" t="s">
        <v>38</v>
      </c>
      <c r="B23" s="54">
        <f>SUM(B25)</f>
        <v>0</v>
      </c>
      <c r="C23" s="54">
        <f>SUM(C25)</f>
        <v>0</v>
      </c>
      <c r="D23" s="54">
        <f>SUM(D25)</f>
        <v>0</v>
      </c>
      <c r="E23" s="54">
        <f>SUM(E25)</f>
        <v>0</v>
      </c>
      <c r="F23" s="54">
        <f aca="true" t="shared" si="3" ref="F23:M23">SUM(F25)</f>
        <v>0</v>
      </c>
      <c r="G23" s="54">
        <f t="shared" si="3"/>
        <v>0</v>
      </c>
      <c r="H23" s="54">
        <f t="shared" si="3"/>
        <v>0</v>
      </c>
      <c r="I23" s="54">
        <f t="shared" si="3"/>
        <v>0</v>
      </c>
      <c r="J23" s="54">
        <f t="shared" si="3"/>
        <v>65</v>
      </c>
      <c r="K23" s="54">
        <f t="shared" si="3"/>
        <v>0</v>
      </c>
      <c r="L23" s="54">
        <f t="shared" si="3"/>
        <v>215</v>
      </c>
      <c r="M23" s="54">
        <f t="shared" si="3"/>
        <v>0</v>
      </c>
    </row>
    <row r="24" spans="1:13" ht="9" customHeight="1" hidden="1">
      <c r="A24" s="27"/>
      <c r="B24" s="28"/>
      <c r="C24" s="28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3.5" customHeight="1" hidden="1">
      <c r="A25" s="29" t="s">
        <v>31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65</v>
      </c>
      <c r="K25" s="30">
        <v>0</v>
      </c>
      <c r="L25" s="30">
        <v>215</v>
      </c>
      <c r="M25" s="30">
        <v>0</v>
      </c>
    </row>
    <row r="26" ht="16.5">
      <c r="A26" s="90" t="s">
        <v>164</v>
      </c>
    </row>
    <row r="27" ht="16.5">
      <c r="A27" s="90" t="s">
        <v>104</v>
      </c>
    </row>
  </sheetData>
  <printOptions horizontalCentered="1"/>
  <pageMargins left="0.7874015748031497" right="0.7874015748031497" top="4.133858267716536" bottom="0.7086614173228347" header="0.5905511811023623" footer="0.590551181102362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26" sqref="A26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0</v>
      </c>
      <c r="C7" s="11">
        <v>0</v>
      </c>
      <c r="D7" s="97" t="s">
        <v>76</v>
      </c>
      <c r="E7" s="97" t="s">
        <v>76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5" customHeight="1" hidden="1">
      <c r="A8" s="22" t="s">
        <v>48</v>
      </c>
      <c r="B8" s="11">
        <v>0</v>
      </c>
      <c r="C8" s="11">
        <v>0</v>
      </c>
      <c r="D8" s="97" t="s">
        <v>76</v>
      </c>
      <c r="E8" s="97" t="s">
        <v>76</v>
      </c>
      <c r="F8" s="97"/>
      <c r="G8" s="97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7" t="s">
        <v>76</v>
      </c>
      <c r="E9" s="97" t="s">
        <v>76</v>
      </c>
      <c r="F9" s="97"/>
      <c r="G9" s="97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107</v>
      </c>
      <c r="G10" s="97" t="s">
        <v>107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107</v>
      </c>
      <c r="G11" s="97" t="s">
        <v>107</v>
      </c>
      <c r="H11" s="11">
        <v>0</v>
      </c>
      <c r="I11" s="11">
        <v>0</v>
      </c>
      <c r="J11" s="11">
        <v>0</v>
      </c>
      <c r="K11" s="11">
        <v>186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>
      <c r="A14" s="49" t="s">
        <v>68</v>
      </c>
      <c r="B14" s="11"/>
      <c r="C14" s="11"/>
      <c r="D14" s="11">
        <v>0</v>
      </c>
      <c r="E14" s="11">
        <v>120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49" t="s">
        <v>109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111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112</v>
      </c>
      <c r="B17" s="20">
        <f aca="true" t="shared" si="0" ref="B17:G17">SUM(B19,B23)</f>
        <v>0</v>
      </c>
      <c r="C17" s="20">
        <f t="shared" si="0"/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aca="true" t="shared" si="1" ref="H17:M17">SUM(H19,H23)</f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</row>
    <row r="18" spans="2:13" ht="9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3.5" customHeight="1" hidden="1">
      <c r="A19" s="47" t="s">
        <v>29</v>
      </c>
      <c r="B19" s="13"/>
      <c r="C19" s="13"/>
      <c r="D19" s="13">
        <f>SUM(D21)</f>
        <v>0</v>
      </c>
      <c r="E19" s="13">
        <f>SUM(E21)</f>
        <v>0</v>
      </c>
      <c r="F19" s="13"/>
      <c r="G19" s="13"/>
      <c r="H19" s="13">
        <f aca="true" t="shared" si="2" ref="H19:M19">SUM(H21)</f>
        <v>0</v>
      </c>
      <c r="I19" s="13">
        <f t="shared" si="2"/>
        <v>0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0</v>
      </c>
    </row>
    <row r="20" spans="2:13" ht="9" customHeight="1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3.5" customHeight="1" hidden="1">
      <c r="A21" s="36" t="s">
        <v>31</v>
      </c>
      <c r="B21" s="23"/>
      <c r="C21" s="23"/>
      <c r="D21" s="23">
        <v>0</v>
      </c>
      <c r="E21" s="23">
        <v>0</v>
      </c>
      <c r="F21" s="23"/>
      <c r="G21" s="23"/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13">
        <v>0</v>
      </c>
    </row>
    <row r="22" spans="1:13" ht="1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</row>
    <row r="23" spans="1:13" ht="15" customHeight="1" hidden="1">
      <c r="A23" s="50" t="s">
        <v>78</v>
      </c>
      <c r="B23" s="15">
        <f>SUM(B25)</f>
        <v>0</v>
      </c>
      <c r="C23" s="15">
        <f>SUM(C25)</f>
        <v>0</v>
      </c>
      <c r="D23" s="15">
        <f>SUM(D25)</f>
        <v>0</v>
      </c>
      <c r="E23" s="15">
        <f>SUM(E25)</f>
        <v>0</v>
      </c>
      <c r="F23" s="15">
        <f aca="true" t="shared" si="3" ref="F23:M23">SUM(F25)</f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</row>
    <row r="24" spans="2:13" ht="9.75" customHeight="1" hidden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4.25" customHeight="1" hidden="1">
      <c r="A25" s="21" t="s">
        <v>31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ht="16.5">
      <c r="A26" s="90" t="s">
        <v>164</v>
      </c>
    </row>
    <row r="27" ht="16.5">
      <c r="A27" s="90" t="s">
        <v>69</v>
      </c>
    </row>
    <row r="28" ht="16.5">
      <c r="A28" s="90" t="s">
        <v>105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6" sqref="A26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0</v>
      </c>
      <c r="C7" s="11">
        <v>0</v>
      </c>
      <c r="D7" s="97" t="s">
        <v>76</v>
      </c>
      <c r="E7" s="97" t="s">
        <v>76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1807</v>
      </c>
      <c r="M7" s="11">
        <v>0</v>
      </c>
    </row>
    <row r="8" spans="1:13" ht="15" customHeight="1" hidden="1">
      <c r="A8" s="22" t="s">
        <v>48</v>
      </c>
      <c r="B8" s="11">
        <v>275</v>
      </c>
      <c r="C8" s="11">
        <v>0</v>
      </c>
      <c r="D8" s="97" t="s">
        <v>76</v>
      </c>
      <c r="E8" s="97" t="s">
        <v>76</v>
      </c>
      <c r="F8" s="97"/>
      <c r="G8" s="97"/>
      <c r="H8" s="11">
        <v>0</v>
      </c>
      <c r="I8" s="11">
        <v>0</v>
      </c>
      <c r="J8" s="11">
        <v>1000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7" t="s">
        <v>76</v>
      </c>
      <c r="E9" s="97" t="s">
        <v>76</v>
      </c>
      <c r="F9" s="97"/>
      <c r="G9" s="97"/>
      <c r="H9" s="11">
        <v>0</v>
      </c>
      <c r="I9" s="11">
        <v>0</v>
      </c>
      <c r="J9" s="11">
        <v>442</v>
      </c>
      <c r="K9" s="11">
        <v>0</v>
      </c>
      <c r="L9" s="11">
        <v>950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107</v>
      </c>
      <c r="G10" s="97" t="s">
        <v>107</v>
      </c>
      <c r="H10" s="11">
        <v>0</v>
      </c>
      <c r="I10" s="11">
        <v>1200</v>
      </c>
      <c r="J10" s="11">
        <v>0</v>
      </c>
      <c r="K10" s="11">
        <v>0</v>
      </c>
      <c r="L10" s="11">
        <v>91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107</v>
      </c>
      <c r="G11" s="97" t="s">
        <v>107</v>
      </c>
      <c r="H11" s="11">
        <v>0</v>
      </c>
      <c r="I11" s="11">
        <v>0</v>
      </c>
      <c r="J11" s="11">
        <v>0</v>
      </c>
      <c r="K11" s="11">
        <v>560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8</v>
      </c>
      <c r="M12" s="11">
        <v>0</v>
      </c>
    </row>
    <row r="13" spans="1:13" ht="15" customHeight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>
      <c r="A14" s="49" t="s">
        <v>68</v>
      </c>
      <c r="B14" s="11"/>
      <c r="C14" s="11"/>
      <c r="D14" s="11">
        <v>0</v>
      </c>
      <c r="E14" s="11">
        <v>0</v>
      </c>
      <c r="F14" s="11">
        <v>500</v>
      </c>
      <c r="G14" s="128">
        <v>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49" t="s">
        <v>109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400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111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200</v>
      </c>
      <c r="M16" s="11">
        <v>0</v>
      </c>
    </row>
    <row r="17" spans="1:13" ht="15" customHeight="1">
      <c r="A17" s="49" t="s">
        <v>112</v>
      </c>
      <c r="B17" s="20">
        <f>SUM(B19,B23)</f>
        <v>0</v>
      </c>
      <c r="C17" s="20">
        <f>SUM(C19,C23)</f>
        <v>0</v>
      </c>
      <c r="D17" s="20">
        <f>SUM(D19,D23)</f>
        <v>0</v>
      </c>
      <c r="E17" s="20">
        <f>SUM(E19,E23)</f>
        <v>0</v>
      </c>
      <c r="F17" s="20">
        <f>SUM(F19,F23)</f>
        <v>0</v>
      </c>
      <c r="G17" s="20">
        <f aca="true" t="shared" si="0" ref="G17:M17">SUM(G19,G23)</f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434</v>
      </c>
      <c r="M17" s="20">
        <f t="shared" si="0"/>
        <v>0</v>
      </c>
    </row>
    <row r="18" spans="2:13" ht="1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3.5" customHeight="1" hidden="1">
      <c r="A19" s="47" t="s">
        <v>29</v>
      </c>
      <c r="B19" s="13"/>
      <c r="C19" s="13"/>
      <c r="D19" s="13">
        <f>SUM(D21)</f>
        <v>0</v>
      </c>
      <c r="E19" s="13">
        <f>SUM(E21)</f>
        <v>0</v>
      </c>
      <c r="F19" s="13">
        <f>SUM(F21)</f>
        <v>0</v>
      </c>
      <c r="G19" s="13">
        <f>SUM(G21)</f>
        <v>0</v>
      </c>
      <c r="H19" s="13">
        <f aca="true" t="shared" si="1" ref="H19:M19">SUM(H21)</f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</row>
    <row r="20" spans="2:13" ht="9" customHeight="1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3.5" customHeight="1" hidden="1">
      <c r="A21" s="36" t="s">
        <v>31</v>
      </c>
      <c r="B21" s="23"/>
      <c r="C21" s="23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13">
        <v>0</v>
      </c>
    </row>
    <row r="22" spans="1:13" ht="15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5" customHeight="1">
      <c r="A23" s="50" t="s">
        <v>50</v>
      </c>
      <c r="B23" s="15">
        <f aca="true" t="shared" si="2" ref="B23:G23">SUM(B25)</f>
        <v>0</v>
      </c>
      <c r="C23" s="15">
        <f t="shared" si="2"/>
        <v>0</v>
      </c>
      <c r="D23" s="15">
        <f t="shared" si="2"/>
        <v>0</v>
      </c>
      <c r="E23" s="15">
        <f t="shared" si="2"/>
        <v>0</v>
      </c>
      <c r="F23" s="15">
        <f t="shared" si="2"/>
        <v>0</v>
      </c>
      <c r="G23" s="15">
        <f t="shared" si="2"/>
        <v>0</v>
      </c>
      <c r="H23" s="15">
        <f aca="true" t="shared" si="3" ref="H23:M23">SUM(H25)</f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434</v>
      </c>
      <c r="M23" s="15">
        <f t="shared" si="3"/>
        <v>0</v>
      </c>
    </row>
    <row r="24" spans="2:13" ht="9.75" customHeight="1" hidden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4.25" customHeight="1" hidden="1">
      <c r="A25" s="21" t="s">
        <v>31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434</v>
      </c>
      <c r="M25" s="15">
        <v>0</v>
      </c>
    </row>
    <row r="26" ht="16.5">
      <c r="A26" s="90" t="s">
        <v>164</v>
      </c>
    </row>
    <row r="27" ht="16.5">
      <c r="A27" s="90" t="s">
        <v>100</v>
      </c>
    </row>
  </sheetData>
  <printOptions horizontalCentered="1"/>
  <pageMargins left="0.7874015748031497" right="0.7874015748031497" top="0.7874015748031497" bottom="0.7874015748031497" header="0.5905511811023623" footer="0.590551181102362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6" sqref="A26"/>
    </sheetView>
  </sheetViews>
  <sheetFormatPr defaultColWidth="9.00390625" defaultRowHeight="15.75"/>
  <cols>
    <col min="1" max="1" width="26.625" style="6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9.5" customHeight="1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7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307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7.25" customHeight="1" hidden="1">
      <c r="A6" s="22" t="s">
        <v>46</v>
      </c>
      <c r="B6" s="11">
        <v>243</v>
      </c>
      <c r="C6" s="11">
        <v>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7.25" customHeight="1" hidden="1">
      <c r="A7" s="22" t="s">
        <v>47</v>
      </c>
      <c r="B7" s="11">
        <v>2176</v>
      </c>
      <c r="C7" s="11">
        <v>0</v>
      </c>
      <c r="D7" s="97" t="s">
        <v>76</v>
      </c>
      <c r="E7" s="97" t="s">
        <v>76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814</v>
      </c>
      <c r="M7" s="11">
        <v>0</v>
      </c>
    </row>
    <row r="8" spans="1:13" ht="17.25" customHeight="1" hidden="1">
      <c r="A8" s="22" t="s">
        <v>48</v>
      </c>
      <c r="B8" s="11">
        <v>0</v>
      </c>
      <c r="C8" s="11">
        <v>0</v>
      </c>
      <c r="D8" s="97" t="s">
        <v>76</v>
      </c>
      <c r="E8" s="97" t="s">
        <v>76</v>
      </c>
      <c r="F8" s="97"/>
      <c r="G8" s="97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7.25" customHeight="1" hidden="1">
      <c r="A9" s="22" t="s">
        <v>32</v>
      </c>
      <c r="B9" s="11">
        <v>0</v>
      </c>
      <c r="C9" s="11">
        <v>0</v>
      </c>
      <c r="D9" s="97" t="s">
        <v>76</v>
      </c>
      <c r="E9" s="97" t="s">
        <v>76</v>
      </c>
      <c r="F9" s="97"/>
      <c r="G9" s="97"/>
      <c r="H9" s="11">
        <v>0</v>
      </c>
      <c r="I9" s="11">
        <v>0</v>
      </c>
      <c r="J9" s="11">
        <v>0</v>
      </c>
      <c r="K9" s="11">
        <v>211</v>
      </c>
      <c r="L9" s="11">
        <v>0</v>
      </c>
      <c r="M9" s="11">
        <v>0</v>
      </c>
    </row>
    <row r="10" spans="1:13" ht="17.25" customHeight="1" hidden="1">
      <c r="A10" s="49" t="s">
        <v>64</v>
      </c>
      <c r="B10" s="11">
        <v>0</v>
      </c>
      <c r="C10" s="11">
        <v>595</v>
      </c>
      <c r="D10" s="11">
        <v>0</v>
      </c>
      <c r="E10" s="11">
        <v>595</v>
      </c>
      <c r="F10" s="97" t="s">
        <v>76</v>
      </c>
      <c r="G10" s="97" t="s">
        <v>76</v>
      </c>
      <c r="H10" s="11">
        <v>0</v>
      </c>
      <c r="I10" s="11">
        <v>0</v>
      </c>
      <c r="J10" s="11">
        <v>220</v>
      </c>
      <c r="K10" s="11">
        <v>879</v>
      </c>
      <c r="L10" s="11">
        <v>0</v>
      </c>
      <c r="M10" s="11">
        <v>0</v>
      </c>
    </row>
    <row r="11" spans="1:13" ht="17.2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76</v>
      </c>
      <c r="G11" s="97" t="s">
        <v>76</v>
      </c>
      <c r="H11" s="11">
        <v>0</v>
      </c>
      <c r="I11" s="11">
        <v>0</v>
      </c>
      <c r="J11" s="11">
        <v>0</v>
      </c>
      <c r="K11" s="11">
        <v>1152</v>
      </c>
      <c r="L11" s="11">
        <v>0</v>
      </c>
      <c r="M11" s="11">
        <v>0</v>
      </c>
    </row>
    <row r="12" spans="1:13" ht="17.25" customHeight="1" hidden="1">
      <c r="A12" s="49" t="s">
        <v>66</v>
      </c>
      <c r="B12" s="11">
        <v>67</v>
      </c>
      <c r="C12" s="11">
        <v>0</v>
      </c>
      <c r="D12" s="11">
        <v>67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20</v>
      </c>
      <c r="L13" s="11">
        <v>0</v>
      </c>
      <c r="M13" s="11">
        <v>0</v>
      </c>
    </row>
    <row r="14" spans="1:13" ht="15" customHeight="1">
      <c r="A14" s="49" t="s">
        <v>68</v>
      </c>
      <c r="B14" s="11"/>
      <c r="C14" s="11"/>
      <c r="D14" s="11">
        <v>0</v>
      </c>
      <c r="E14" s="11">
        <v>0</v>
      </c>
      <c r="F14" s="11">
        <v>576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49" t="s">
        <v>109</v>
      </c>
      <c r="B15" s="11"/>
      <c r="C15" s="11"/>
      <c r="D15" s="11">
        <v>144</v>
      </c>
      <c r="E15" s="11">
        <v>68</v>
      </c>
      <c r="F15" s="11">
        <v>0</v>
      </c>
      <c r="G15" s="11">
        <v>0</v>
      </c>
      <c r="H15" s="11">
        <v>0</v>
      </c>
      <c r="I15" s="11">
        <v>0</v>
      </c>
      <c r="J15" s="11">
        <v>143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111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112</v>
      </c>
      <c r="B17" s="11">
        <v>0</v>
      </c>
      <c r="C17" s="11">
        <v>0</v>
      </c>
      <c r="D17" s="11">
        <f>SUM(D19,D23)</f>
        <v>105</v>
      </c>
      <c r="E17" s="11">
        <f>SUM(E19,E23)</f>
        <v>335</v>
      </c>
      <c r="F17" s="11">
        <f>SUM(F19,F23)</f>
        <v>0</v>
      </c>
      <c r="G17" s="128">
        <f>SUM(G19,G23)</f>
        <v>0.5</v>
      </c>
      <c r="H17" s="11">
        <f aca="true" t="shared" si="0" ref="H17:M17">SUM(H19,H23)</f>
        <v>0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1">
        <f t="shared" si="0"/>
        <v>0</v>
      </c>
      <c r="M17" s="11">
        <f t="shared" si="0"/>
        <v>0</v>
      </c>
    </row>
    <row r="18" spans="1:13" ht="9" customHeight="1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" customHeight="1">
      <c r="A19" s="51" t="s">
        <v>63</v>
      </c>
      <c r="B19" s="41">
        <v>0</v>
      </c>
      <c r="C19" s="46">
        <v>0</v>
      </c>
      <c r="D19" s="15">
        <f aca="true" t="shared" si="1" ref="D19:M19">SUM(D21)</f>
        <v>105</v>
      </c>
      <c r="E19" s="15">
        <f t="shared" si="1"/>
        <v>335</v>
      </c>
      <c r="F19" s="15">
        <f t="shared" si="1"/>
        <v>0</v>
      </c>
      <c r="G19" s="139">
        <f t="shared" si="1"/>
        <v>0.5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</row>
    <row r="20" spans="2:13" ht="16.5" customHeight="1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6.5" customHeight="1" hidden="1">
      <c r="A21" s="37" t="s">
        <v>31</v>
      </c>
      <c r="B21" s="23">
        <v>67</v>
      </c>
      <c r="C21" s="23">
        <v>0</v>
      </c>
      <c r="D21" s="23">
        <v>105</v>
      </c>
      <c r="E21" s="23">
        <v>335</v>
      </c>
      <c r="F21" s="23">
        <v>0</v>
      </c>
      <c r="G21" s="138">
        <v>0.5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13">
        <v>0</v>
      </c>
    </row>
    <row r="22" spans="1:13" ht="16.5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6.5" customHeight="1" hidden="1">
      <c r="A23" s="50" t="s">
        <v>50</v>
      </c>
      <c r="B23" s="15">
        <f>SUM(B25)</f>
        <v>0</v>
      </c>
      <c r="C23" s="15">
        <f aca="true" t="shared" si="2" ref="C23:M23">SUM(C25)</f>
        <v>0</v>
      </c>
      <c r="D23" s="15">
        <f>SUM(D25)</f>
        <v>0</v>
      </c>
      <c r="E23" s="15">
        <f>SUM(E25)</f>
        <v>0</v>
      </c>
      <c r="F23" s="15">
        <f>SUM(F25)</f>
        <v>0</v>
      </c>
      <c r="G23" s="15">
        <f>SUM(G25)</f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</row>
    <row r="24" spans="2:13" ht="16.5" customHeight="1" hidden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6.5" customHeight="1" hidden="1">
      <c r="A25" s="18" t="s">
        <v>31</v>
      </c>
      <c r="B25" s="15">
        <v>0</v>
      </c>
      <c r="C25" s="15">
        <v>0</v>
      </c>
      <c r="D25" s="34">
        <v>0</v>
      </c>
      <c r="E25" s="15">
        <v>0</v>
      </c>
      <c r="F25" s="34">
        <v>0</v>
      </c>
      <c r="G25" s="34">
        <v>0</v>
      </c>
      <c r="H25" s="34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ht="15" customHeight="1">
      <c r="A26" s="90" t="s">
        <v>164</v>
      </c>
    </row>
    <row r="27" ht="15" customHeight="1">
      <c r="A27" s="90" t="s">
        <v>100</v>
      </c>
    </row>
  </sheetData>
  <printOptions horizontalCentered="1"/>
  <pageMargins left="0.7874015748031497" right="0.7874015748031497" top="4.330708661417323" bottom="0.7086614173228347" header="0.5905511811023623" footer="0.590551181102362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26" sqref="A26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139</v>
      </c>
      <c r="C2" s="5"/>
      <c r="D2" s="5" t="s">
        <v>140</v>
      </c>
      <c r="E2" s="5"/>
      <c r="F2" s="5"/>
      <c r="G2" s="5"/>
      <c r="H2" s="5" t="s">
        <v>141</v>
      </c>
      <c r="I2" s="5"/>
      <c r="J2" s="5" t="s">
        <v>142</v>
      </c>
      <c r="K2" s="5"/>
      <c r="L2" s="5" t="s">
        <v>143</v>
      </c>
      <c r="M2" s="95"/>
    </row>
    <row r="3" spans="1:13" ht="16.5">
      <c r="A3" s="19" t="s">
        <v>33</v>
      </c>
      <c r="B3" s="96" t="s">
        <v>27</v>
      </c>
      <c r="C3" s="94" t="s">
        <v>144</v>
      </c>
      <c r="D3" s="96" t="s">
        <v>27</v>
      </c>
      <c r="E3" s="94" t="s">
        <v>144</v>
      </c>
      <c r="F3" s="96" t="s">
        <v>145</v>
      </c>
      <c r="G3" s="96" t="s">
        <v>146</v>
      </c>
      <c r="H3" s="96" t="s">
        <v>27</v>
      </c>
      <c r="I3" s="94" t="s">
        <v>144</v>
      </c>
      <c r="J3" s="96" t="s">
        <v>27</v>
      </c>
      <c r="K3" s="94" t="s">
        <v>144</v>
      </c>
      <c r="L3" s="96" t="s">
        <v>27</v>
      </c>
      <c r="M3" s="94" t="s">
        <v>144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147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148</v>
      </c>
      <c r="B5" s="11">
        <v>0</v>
      </c>
      <c r="C5" s="11">
        <v>0</v>
      </c>
      <c r="D5" s="97" t="s">
        <v>149</v>
      </c>
      <c r="E5" s="97" t="s">
        <v>149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150</v>
      </c>
      <c r="B6" s="11">
        <v>0</v>
      </c>
      <c r="C6" s="11">
        <v>0</v>
      </c>
      <c r="D6" s="97" t="s">
        <v>149</v>
      </c>
      <c r="E6" s="97" t="s">
        <v>151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152</v>
      </c>
      <c r="B7" s="11">
        <v>0</v>
      </c>
      <c r="C7" s="11">
        <v>0</v>
      </c>
      <c r="D7" s="97" t="s">
        <v>149</v>
      </c>
      <c r="E7" s="97" t="s">
        <v>149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5" customHeight="1" hidden="1">
      <c r="A8" s="22" t="s">
        <v>153</v>
      </c>
      <c r="B8" s="11">
        <v>0</v>
      </c>
      <c r="C8" s="11">
        <v>0</v>
      </c>
      <c r="D8" s="97" t="s">
        <v>149</v>
      </c>
      <c r="E8" s="97" t="s">
        <v>149</v>
      </c>
      <c r="F8" s="97"/>
      <c r="G8" s="97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7" t="s">
        <v>149</v>
      </c>
      <c r="E9" s="97" t="s">
        <v>149</v>
      </c>
      <c r="F9" s="97"/>
      <c r="G9" s="97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 customHeight="1" hidden="1">
      <c r="A10" s="49" t="s">
        <v>154</v>
      </c>
      <c r="B10" s="11">
        <v>0</v>
      </c>
      <c r="C10" s="11">
        <v>0</v>
      </c>
      <c r="D10" s="11">
        <v>0</v>
      </c>
      <c r="E10" s="11">
        <v>0</v>
      </c>
      <c r="F10" s="97" t="s">
        <v>149</v>
      </c>
      <c r="G10" s="97" t="s">
        <v>149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155</v>
      </c>
      <c r="B11" s="11">
        <v>0</v>
      </c>
      <c r="C11" s="11">
        <v>0</v>
      </c>
      <c r="D11" s="11">
        <v>0</v>
      </c>
      <c r="E11" s="11">
        <v>0</v>
      </c>
      <c r="F11" s="97" t="s">
        <v>149</v>
      </c>
      <c r="G11" s="97" t="s">
        <v>149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49" t="s">
        <v>109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111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112</v>
      </c>
      <c r="B17" s="20">
        <f aca="true" t="shared" si="0" ref="B17:M17">SUM(B19,B23)</f>
        <v>0</v>
      </c>
      <c r="C17" s="20">
        <f t="shared" si="0"/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</row>
    <row r="18" spans="1:13" ht="15" customHeight="1">
      <c r="A18" s="14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3.5" customHeight="1" hidden="1">
      <c r="A19" s="47" t="s">
        <v>29</v>
      </c>
      <c r="B19" s="13">
        <f>SUM(B21)</f>
        <v>0</v>
      </c>
      <c r="C19" s="13">
        <f aca="true" t="shared" si="1" ref="C19:M19">SUM(C21)</f>
        <v>0</v>
      </c>
      <c r="D19" s="13">
        <f>SUM(D21)</f>
        <v>0</v>
      </c>
      <c r="E19" s="13">
        <f>SUM(E21)</f>
        <v>0</v>
      </c>
      <c r="F19" s="13">
        <f>SUM(F21)</f>
        <v>0</v>
      </c>
      <c r="G19" s="13">
        <f>SUM(G21)</f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</row>
    <row r="20" spans="2:13" ht="9" customHeight="1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3.5" customHeight="1" hidden="1">
      <c r="A21" s="36" t="s">
        <v>156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13">
        <v>0</v>
      </c>
    </row>
    <row r="22" spans="1:13" ht="15" customHeight="1" hidden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</row>
    <row r="23" spans="1:13" ht="15" customHeight="1" hidden="1">
      <c r="A23" s="50" t="s">
        <v>157</v>
      </c>
      <c r="B23" s="15">
        <f>SUM(B25)</f>
        <v>0</v>
      </c>
      <c r="C23" s="15">
        <f aca="true" t="shared" si="2" ref="C23:M23">SUM(C25)</f>
        <v>0</v>
      </c>
      <c r="D23" s="15">
        <f>SUM(D25)</f>
        <v>0</v>
      </c>
      <c r="E23" s="15">
        <f>SUM(E25)</f>
        <v>0</v>
      </c>
      <c r="F23" s="15">
        <f>SUM(F25)</f>
        <v>0</v>
      </c>
      <c r="G23" s="15">
        <f>SUM(G25)</f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</row>
    <row r="24" spans="2:13" ht="9.75" customHeight="1" hidden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4.25" customHeight="1" hidden="1">
      <c r="A25" s="21" t="s">
        <v>156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ht="16.5">
      <c r="A26" s="90" t="s">
        <v>164</v>
      </c>
    </row>
    <row r="27" ht="16.5">
      <c r="A27" s="90" t="s">
        <v>158</v>
      </c>
    </row>
    <row r="28" spans="2:13" ht="9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3.5" customHeight="1">
      <c r="A29" s="4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2:13" ht="9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3.5" customHeight="1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2:13" ht="1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 customHeight="1">
      <c r="A33" s="4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2:13" ht="9.7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4.25" customHeight="1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6.5">
      <c r="A36" s="15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6.5">
      <c r="A37" s="15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</sheetData>
  <printOptions horizontalCentered="1"/>
  <pageMargins left="0.7874015748031497" right="0.7874015748031497" top="0.984251968503937" bottom="0.984251968503937" header="0.5905511811023623" footer="0.590551181102362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9" width="11.125" style="6" customWidth="1"/>
    <col min="10" max="16384" width="9.00390625" style="6" customWidth="1"/>
  </cols>
  <sheetData/>
  <printOptions horizontalCentered="1"/>
  <pageMargins left="0.7874015748031497" right="0.7874015748031497" top="0.984251968503937" bottom="0.7874015748031497" header="0.5905511811023623" footer="0.590551181102362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2" sqref="A22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45</v>
      </c>
      <c r="B5" s="11">
        <v>0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46</v>
      </c>
      <c r="B6" s="11">
        <v>0</v>
      </c>
      <c r="C6" s="11">
        <v>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2" customFormat="1" ht="15" customHeight="1" hidden="1">
      <c r="A7" s="49" t="s">
        <v>47</v>
      </c>
      <c r="B7" s="83">
        <v>0</v>
      </c>
      <c r="C7" s="83">
        <v>0</v>
      </c>
      <c r="D7" s="97" t="s">
        <v>76</v>
      </c>
      <c r="E7" s="97" t="s">
        <v>76</v>
      </c>
      <c r="F7" s="97"/>
      <c r="G7" s="97"/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</row>
    <row r="8" spans="1:13" s="82" customFormat="1" ht="15" customHeight="1" hidden="1">
      <c r="A8" s="49" t="s">
        <v>48</v>
      </c>
      <c r="B8" s="83">
        <v>0</v>
      </c>
      <c r="C8" s="83">
        <v>0</v>
      </c>
      <c r="D8" s="97" t="s">
        <v>76</v>
      </c>
      <c r="E8" s="97" t="s">
        <v>76</v>
      </c>
      <c r="F8" s="97"/>
      <c r="G8" s="97"/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</row>
    <row r="9" spans="1:13" s="82" customFormat="1" ht="15" customHeight="1" hidden="1">
      <c r="A9" s="49" t="s">
        <v>32</v>
      </c>
      <c r="B9" s="83">
        <v>0</v>
      </c>
      <c r="C9" s="83">
        <v>0</v>
      </c>
      <c r="D9" s="97" t="s">
        <v>76</v>
      </c>
      <c r="E9" s="97" t="s">
        <v>76</v>
      </c>
      <c r="F9" s="97"/>
      <c r="G9" s="97"/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</row>
    <row r="10" spans="1:13" s="82" customFormat="1" ht="15" customHeight="1" hidden="1">
      <c r="A10" s="49" t="s">
        <v>64</v>
      </c>
      <c r="B10" s="83">
        <v>0</v>
      </c>
      <c r="C10" s="83">
        <v>0</v>
      </c>
      <c r="D10" s="11">
        <v>0</v>
      </c>
      <c r="E10" s="11">
        <v>0</v>
      </c>
      <c r="F10" s="97" t="s">
        <v>107</v>
      </c>
      <c r="G10" s="97" t="s">
        <v>107</v>
      </c>
      <c r="H10" s="83">
        <v>0</v>
      </c>
      <c r="I10" s="83">
        <v>0</v>
      </c>
      <c r="J10" s="83">
        <v>878</v>
      </c>
      <c r="K10" s="83">
        <v>0</v>
      </c>
      <c r="L10" s="83">
        <v>502</v>
      </c>
      <c r="M10" s="83">
        <v>0</v>
      </c>
    </row>
    <row r="11" spans="1:13" s="82" customFormat="1" ht="15" customHeight="1" hidden="1">
      <c r="A11" s="49" t="s">
        <v>65</v>
      </c>
      <c r="B11" s="83">
        <v>3149</v>
      </c>
      <c r="C11" s="83">
        <v>0</v>
      </c>
      <c r="D11" s="11">
        <v>3149</v>
      </c>
      <c r="E11" s="11">
        <v>0</v>
      </c>
      <c r="F11" s="97" t="s">
        <v>107</v>
      </c>
      <c r="G11" s="97" t="s">
        <v>107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s="82" customFormat="1" ht="15" customHeight="1" hidden="1">
      <c r="A12" s="49" t="s">
        <v>66</v>
      </c>
      <c r="B12" s="83">
        <v>1000</v>
      </c>
      <c r="C12" s="83">
        <v>0</v>
      </c>
      <c r="D12" s="11">
        <v>1000</v>
      </c>
      <c r="E12" s="11">
        <v>0</v>
      </c>
      <c r="F12" s="11">
        <v>0</v>
      </c>
      <c r="G12" s="11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s="82" customFormat="1" ht="15" customHeight="1">
      <c r="A13" s="49" t="s">
        <v>67</v>
      </c>
      <c r="B13" s="83">
        <v>0</v>
      </c>
      <c r="C13" s="83">
        <v>0</v>
      </c>
      <c r="D13" s="11">
        <v>0</v>
      </c>
      <c r="E13" s="11">
        <v>0</v>
      </c>
      <c r="F13" s="11">
        <v>0</v>
      </c>
      <c r="G13" s="11">
        <v>0</v>
      </c>
      <c r="H13" s="83">
        <v>400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s="82" customFormat="1" ht="15" customHeight="1">
      <c r="A14" s="49" t="s">
        <v>68</v>
      </c>
      <c r="B14" s="83"/>
      <c r="C14" s="83"/>
      <c r="D14" s="11">
        <v>0</v>
      </c>
      <c r="E14" s="11">
        <v>0</v>
      </c>
      <c r="F14" s="11">
        <v>0</v>
      </c>
      <c r="G14" s="11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s="82" customFormat="1" ht="15" customHeight="1">
      <c r="A15" s="49" t="s">
        <v>109</v>
      </c>
      <c r="B15" s="83"/>
      <c r="C15" s="83"/>
      <c r="D15" s="11">
        <v>0</v>
      </c>
      <c r="E15" s="11">
        <v>0</v>
      </c>
      <c r="F15" s="11">
        <v>0</v>
      </c>
      <c r="G15" s="11">
        <v>0</v>
      </c>
      <c r="H15" s="83">
        <v>0</v>
      </c>
      <c r="I15" s="83">
        <v>115</v>
      </c>
      <c r="J15" s="83">
        <v>0</v>
      </c>
      <c r="K15" s="83">
        <v>0</v>
      </c>
      <c r="L15" s="83">
        <v>0</v>
      </c>
      <c r="M15" s="83">
        <v>0</v>
      </c>
    </row>
    <row r="16" spans="1:13" s="82" customFormat="1" ht="15" customHeight="1">
      <c r="A16" s="49" t="s">
        <v>111</v>
      </c>
      <c r="B16" s="83"/>
      <c r="C16" s="83"/>
      <c r="D16" s="11">
        <v>0</v>
      </c>
      <c r="E16" s="11">
        <v>0</v>
      </c>
      <c r="F16" s="11">
        <v>0</v>
      </c>
      <c r="G16" s="11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s="82" customFormat="1" ht="15" customHeight="1">
      <c r="A17" s="49" t="s">
        <v>112</v>
      </c>
      <c r="B17" s="84">
        <f aca="true" t="shared" si="0" ref="B17:G17">SUM(B19)</f>
        <v>0</v>
      </c>
      <c r="C17" s="84">
        <f t="shared" si="0"/>
        <v>0</v>
      </c>
      <c r="D17" s="84">
        <f t="shared" si="0"/>
        <v>0</v>
      </c>
      <c r="E17" s="84">
        <f t="shared" si="0"/>
        <v>0</v>
      </c>
      <c r="F17" s="84">
        <f t="shared" si="0"/>
        <v>0</v>
      </c>
      <c r="G17" s="84">
        <f t="shared" si="0"/>
        <v>0</v>
      </c>
      <c r="H17" s="84">
        <f aca="true" t="shared" si="1" ref="H17:M17">SUM(H19)</f>
        <v>0</v>
      </c>
      <c r="I17" s="84">
        <f t="shared" si="1"/>
        <v>0</v>
      </c>
      <c r="J17" s="84">
        <f t="shared" si="1"/>
        <v>0</v>
      </c>
      <c r="K17" s="84">
        <f t="shared" si="1"/>
        <v>90</v>
      </c>
      <c r="L17" s="84">
        <f t="shared" si="1"/>
        <v>0</v>
      </c>
      <c r="M17" s="84">
        <f t="shared" si="1"/>
        <v>0</v>
      </c>
    </row>
    <row r="18" spans="1:13" s="82" customFormat="1" ht="15" customHeigh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9"/>
    </row>
    <row r="19" spans="1:13" s="82" customFormat="1" ht="15" customHeight="1">
      <c r="A19" s="55" t="s">
        <v>58</v>
      </c>
      <c r="B19" s="60">
        <f aca="true" t="shared" si="2" ref="B19:M19">SUM(B21)</f>
        <v>0</v>
      </c>
      <c r="C19" s="60">
        <f t="shared" si="2"/>
        <v>0</v>
      </c>
      <c r="D19" s="60">
        <f t="shared" si="2"/>
        <v>0</v>
      </c>
      <c r="E19" s="60">
        <f t="shared" si="2"/>
        <v>0</v>
      </c>
      <c r="F19" s="60">
        <f t="shared" si="2"/>
        <v>0</v>
      </c>
      <c r="G19" s="60">
        <f t="shared" si="2"/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90</v>
      </c>
      <c r="L19" s="60">
        <f t="shared" si="2"/>
        <v>0</v>
      </c>
      <c r="M19" s="60">
        <f t="shared" si="2"/>
        <v>0</v>
      </c>
    </row>
    <row r="20" spans="2:13" s="152" customFormat="1" ht="16.5" hidden="1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1:13" s="10" customFormat="1" ht="16.5" hidden="1">
      <c r="A21" s="25" t="s">
        <v>31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90</v>
      </c>
      <c r="L21" s="13">
        <v>0</v>
      </c>
      <c r="M21" s="13">
        <v>0</v>
      </c>
    </row>
    <row r="22" ht="16.5">
      <c r="A22" s="90" t="s">
        <v>164</v>
      </c>
    </row>
    <row r="23" ht="16.5">
      <c r="A23" s="90" t="s">
        <v>100</v>
      </c>
    </row>
  </sheetData>
  <printOptions horizontalCentered="1"/>
  <pageMargins left="0.7874015748031497" right="0.7874015748031497" top="0.7874015748031497" bottom="0.7874015748031497" header="0.5905511811023623" footer="0.590551181102362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26" sqref="A26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139</v>
      </c>
      <c r="C2" s="5"/>
      <c r="D2" s="5" t="s">
        <v>140</v>
      </c>
      <c r="E2" s="5"/>
      <c r="F2" s="5"/>
      <c r="G2" s="5"/>
      <c r="H2" s="5" t="s">
        <v>141</v>
      </c>
      <c r="I2" s="5"/>
      <c r="J2" s="5" t="s">
        <v>142</v>
      </c>
      <c r="K2" s="5"/>
      <c r="L2" s="5" t="s">
        <v>143</v>
      </c>
      <c r="M2" s="95"/>
    </row>
    <row r="3" spans="1:13" ht="16.5">
      <c r="A3" s="19" t="s">
        <v>33</v>
      </c>
      <c r="B3" s="96" t="s">
        <v>27</v>
      </c>
      <c r="C3" s="94" t="s">
        <v>144</v>
      </c>
      <c r="D3" s="96" t="s">
        <v>27</v>
      </c>
      <c r="E3" s="94" t="s">
        <v>144</v>
      </c>
      <c r="F3" s="96" t="s">
        <v>145</v>
      </c>
      <c r="G3" s="96" t="s">
        <v>146</v>
      </c>
      <c r="H3" s="96" t="s">
        <v>27</v>
      </c>
      <c r="I3" s="94" t="s">
        <v>144</v>
      </c>
      <c r="J3" s="96" t="s">
        <v>27</v>
      </c>
      <c r="K3" s="94" t="s">
        <v>144</v>
      </c>
      <c r="L3" s="96" t="s">
        <v>27</v>
      </c>
      <c r="M3" s="94" t="s">
        <v>144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147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148</v>
      </c>
      <c r="B5" s="11">
        <v>0</v>
      </c>
      <c r="C5" s="11">
        <v>0</v>
      </c>
      <c r="D5" s="97" t="s">
        <v>149</v>
      </c>
      <c r="E5" s="97" t="s">
        <v>149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150</v>
      </c>
      <c r="B6" s="11">
        <v>0</v>
      </c>
      <c r="C6" s="11">
        <v>0</v>
      </c>
      <c r="D6" s="97" t="s">
        <v>149</v>
      </c>
      <c r="E6" s="97" t="s">
        <v>151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152</v>
      </c>
      <c r="B7" s="11">
        <v>0</v>
      </c>
      <c r="C7" s="11">
        <v>0</v>
      </c>
      <c r="D7" s="97" t="s">
        <v>149</v>
      </c>
      <c r="E7" s="97" t="s">
        <v>149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5" customHeight="1" hidden="1">
      <c r="A8" s="22" t="s">
        <v>153</v>
      </c>
      <c r="B8" s="11">
        <v>0</v>
      </c>
      <c r="C8" s="11">
        <v>0</v>
      </c>
      <c r="D8" s="97" t="s">
        <v>149</v>
      </c>
      <c r="E8" s="97" t="s">
        <v>149</v>
      </c>
      <c r="F8" s="97"/>
      <c r="G8" s="97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7" t="s">
        <v>149</v>
      </c>
      <c r="E9" s="97" t="s">
        <v>149</v>
      </c>
      <c r="F9" s="97"/>
      <c r="G9" s="97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 customHeight="1" hidden="1">
      <c r="A10" s="49" t="s">
        <v>154</v>
      </c>
      <c r="B10" s="11">
        <v>0</v>
      </c>
      <c r="C10" s="11">
        <v>0</v>
      </c>
      <c r="D10" s="11">
        <v>0</v>
      </c>
      <c r="E10" s="11">
        <v>0</v>
      </c>
      <c r="F10" s="97" t="s">
        <v>149</v>
      </c>
      <c r="G10" s="97" t="s">
        <v>149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155</v>
      </c>
      <c r="B11" s="11">
        <v>0</v>
      </c>
      <c r="C11" s="11">
        <v>0</v>
      </c>
      <c r="D11" s="11">
        <v>0</v>
      </c>
      <c r="E11" s="11">
        <v>0</v>
      </c>
      <c r="F11" s="97" t="s">
        <v>149</v>
      </c>
      <c r="G11" s="97" t="s">
        <v>149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49" t="s">
        <v>109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111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112</v>
      </c>
      <c r="B17" s="20">
        <f aca="true" t="shared" si="0" ref="B17:M17">SUM(B19,B23)</f>
        <v>0</v>
      </c>
      <c r="C17" s="20">
        <f t="shared" si="0"/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</row>
    <row r="18" spans="1:13" ht="15" customHeight="1">
      <c r="A18" s="14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3.5" customHeight="1" hidden="1">
      <c r="A19" s="47" t="s">
        <v>29</v>
      </c>
      <c r="B19" s="13">
        <f>SUM(B21)</f>
        <v>0</v>
      </c>
      <c r="C19" s="13">
        <f aca="true" t="shared" si="1" ref="C19:M19">SUM(C21)</f>
        <v>0</v>
      </c>
      <c r="D19" s="13">
        <f>SUM(D21)</f>
        <v>0</v>
      </c>
      <c r="E19" s="13">
        <f>SUM(E21)</f>
        <v>0</v>
      </c>
      <c r="F19" s="13">
        <f>SUM(F21)</f>
        <v>0</v>
      </c>
      <c r="G19" s="13">
        <f>SUM(G21)</f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</row>
    <row r="20" spans="2:13" ht="9" customHeight="1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3.5" customHeight="1" hidden="1">
      <c r="A21" s="36" t="s">
        <v>156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13">
        <v>0</v>
      </c>
    </row>
    <row r="22" spans="1:13" ht="15" customHeight="1" hidden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</row>
    <row r="23" spans="1:13" ht="15" customHeight="1" hidden="1">
      <c r="A23" s="50" t="s">
        <v>157</v>
      </c>
      <c r="B23" s="15">
        <f>SUM(B25)</f>
        <v>0</v>
      </c>
      <c r="C23" s="15">
        <f aca="true" t="shared" si="2" ref="C23:M23">SUM(C25)</f>
        <v>0</v>
      </c>
      <c r="D23" s="15">
        <f>SUM(D25)</f>
        <v>0</v>
      </c>
      <c r="E23" s="15">
        <f>SUM(E25)</f>
        <v>0</v>
      </c>
      <c r="F23" s="15">
        <f>SUM(F25)</f>
        <v>0</v>
      </c>
      <c r="G23" s="15">
        <f>SUM(G25)</f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</row>
    <row r="24" spans="2:13" ht="9.75" customHeight="1" hidden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4.25" customHeight="1" hidden="1">
      <c r="A25" s="21" t="s">
        <v>156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ht="16.5">
      <c r="A26" s="90" t="s">
        <v>164</v>
      </c>
    </row>
    <row r="27" ht="16.5">
      <c r="A27" s="90" t="s">
        <v>158</v>
      </c>
    </row>
    <row r="28" spans="1:13" ht="4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>
      <c r="A29" s="49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</row>
    <row r="30" spans="1:13" ht="16.5">
      <c r="A30" s="19"/>
      <c r="B30" s="144"/>
      <c r="C30" s="145"/>
      <c r="D30" s="144"/>
      <c r="E30" s="145"/>
      <c r="F30" s="144"/>
      <c r="G30" s="144"/>
      <c r="H30" s="144"/>
      <c r="I30" s="145"/>
      <c r="J30" s="144"/>
      <c r="K30" s="145"/>
      <c r="L30" s="144"/>
      <c r="M30" s="145"/>
    </row>
    <row r="31" spans="1:13" ht="27.75">
      <c r="A31" s="146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3" ht="16.5" hidden="1">
      <c r="A32" s="22"/>
      <c r="B32" s="147"/>
      <c r="C32" s="147"/>
      <c r="D32" s="148"/>
      <c r="E32" s="148"/>
      <c r="F32" s="148"/>
      <c r="G32" s="148"/>
      <c r="H32" s="147"/>
      <c r="I32" s="147"/>
      <c r="J32" s="147"/>
      <c r="K32" s="147"/>
      <c r="L32" s="147"/>
      <c r="M32" s="147"/>
    </row>
    <row r="33" spans="1:13" ht="16.5" hidden="1">
      <c r="A33" s="22"/>
      <c r="B33" s="147"/>
      <c r="C33" s="147"/>
      <c r="D33" s="148"/>
      <c r="E33" s="148"/>
      <c r="F33" s="148"/>
      <c r="G33" s="148"/>
      <c r="H33" s="147"/>
      <c r="I33" s="147"/>
      <c r="J33" s="147"/>
      <c r="K33" s="147"/>
      <c r="L33" s="147"/>
      <c r="M33" s="147"/>
    </row>
    <row r="34" spans="1:13" ht="16.5" hidden="1">
      <c r="A34" s="22"/>
      <c r="B34" s="147"/>
      <c r="C34" s="147"/>
      <c r="D34" s="148"/>
      <c r="E34" s="148"/>
      <c r="F34" s="148"/>
      <c r="G34" s="148"/>
      <c r="H34" s="147"/>
      <c r="I34" s="147"/>
      <c r="J34" s="147"/>
      <c r="K34" s="147"/>
      <c r="L34" s="147"/>
      <c r="M34" s="147"/>
    </row>
    <row r="35" spans="1:13" ht="16.5" hidden="1">
      <c r="A35" s="22"/>
      <c r="B35" s="147"/>
      <c r="C35" s="147"/>
      <c r="D35" s="148"/>
      <c r="E35" s="148"/>
      <c r="F35" s="148"/>
      <c r="G35" s="148"/>
      <c r="H35" s="147"/>
      <c r="I35" s="147"/>
      <c r="J35" s="147"/>
      <c r="K35" s="147"/>
      <c r="L35" s="147"/>
      <c r="M35" s="147"/>
    </row>
    <row r="36" spans="1:13" ht="16.5" hidden="1">
      <c r="A36" s="22"/>
      <c r="B36" s="147"/>
      <c r="C36" s="147"/>
      <c r="D36" s="148"/>
      <c r="E36" s="148"/>
      <c r="F36" s="148"/>
      <c r="G36" s="148"/>
      <c r="H36" s="147"/>
      <c r="I36" s="147"/>
      <c r="J36" s="147"/>
      <c r="K36" s="147"/>
      <c r="L36" s="147"/>
      <c r="M36" s="147"/>
    </row>
    <row r="37" spans="1:13" ht="16.5" hidden="1">
      <c r="A37" s="49"/>
      <c r="B37" s="147"/>
      <c r="C37" s="147"/>
      <c r="D37" s="147"/>
      <c r="E37" s="147"/>
      <c r="F37" s="148"/>
      <c r="G37" s="148"/>
      <c r="H37" s="147"/>
      <c r="I37" s="147"/>
      <c r="J37" s="147"/>
      <c r="K37" s="147"/>
      <c r="L37" s="147"/>
      <c r="M37" s="147"/>
    </row>
    <row r="38" spans="1:13" ht="16.5" hidden="1">
      <c r="A38" s="49"/>
      <c r="B38" s="147"/>
      <c r="C38" s="147"/>
      <c r="D38" s="147"/>
      <c r="E38" s="147"/>
      <c r="F38" s="148"/>
      <c r="G38" s="148"/>
      <c r="H38" s="147"/>
      <c r="I38" s="147"/>
      <c r="J38" s="147"/>
      <c r="K38" s="147"/>
      <c r="L38" s="147"/>
      <c r="M38" s="147"/>
    </row>
    <row r="39" spans="1:13" ht="16.5" hidden="1">
      <c r="A39" s="4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</row>
    <row r="40" spans="1:13" ht="16.5">
      <c r="A40" s="4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</row>
    <row r="41" spans="1:13" ht="16.5">
      <c r="A41" s="4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</row>
    <row r="42" spans="1:13" ht="16.5">
      <c r="A42" s="4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</row>
    <row r="43" spans="1:13" ht="16.5">
      <c r="A43" s="4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</row>
    <row r="44" spans="1:13" ht="16.5">
      <c r="A44" s="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</row>
    <row r="45" spans="2:13" ht="16.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6.5">
      <c r="A46" s="4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2:13" ht="16.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6.5">
      <c r="A48" s="2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6.5">
      <c r="A49" s="15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6.5">
      <c r="A50" s="15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</sheetData>
  <printOptions horizontalCentered="1"/>
  <pageMargins left="0.7874015748031497" right="0.7874015748031497" top="0.984251968503937" bottom="0.984251968503937" header="0.5905511811023623" footer="0.590551181102362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2" sqref="A22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34</v>
      </c>
      <c r="B5" s="11">
        <v>0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35</v>
      </c>
      <c r="B6" s="11"/>
      <c r="C6" s="11"/>
      <c r="D6" s="97" t="s">
        <v>76</v>
      </c>
      <c r="E6" s="97" t="s">
        <v>77</v>
      </c>
      <c r="F6" s="97"/>
      <c r="G6" s="97"/>
      <c r="H6" s="11"/>
      <c r="I6" s="11"/>
      <c r="J6" s="11"/>
      <c r="K6" s="11"/>
      <c r="L6" s="11"/>
      <c r="M6" s="11"/>
    </row>
    <row r="7" spans="1:13" ht="16.5" hidden="1">
      <c r="A7" s="22" t="s">
        <v>36</v>
      </c>
      <c r="B7" s="11"/>
      <c r="C7" s="11"/>
      <c r="D7" s="97" t="s">
        <v>76</v>
      </c>
      <c r="E7" s="97" t="s">
        <v>76</v>
      </c>
      <c r="F7" s="97"/>
      <c r="G7" s="97"/>
      <c r="H7" s="11"/>
      <c r="I7" s="11"/>
      <c r="J7" s="11"/>
      <c r="K7" s="11"/>
      <c r="L7" s="11"/>
      <c r="M7" s="11"/>
    </row>
    <row r="8" spans="1:13" ht="16.5" hidden="1">
      <c r="A8" s="22" t="s">
        <v>37</v>
      </c>
      <c r="B8" s="11"/>
      <c r="C8" s="11"/>
      <c r="D8" s="97" t="s">
        <v>76</v>
      </c>
      <c r="E8" s="97" t="s">
        <v>76</v>
      </c>
      <c r="F8" s="97"/>
      <c r="G8" s="97"/>
      <c r="H8" s="11"/>
      <c r="I8" s="11"/>
      <c r="J8" s="11"/>
      <c r="K8" s="11"/>
      <c r="L8" s="11"/>
      <c r="M8" s="11"/>
    </row>
    <row r="9" spans="1:13" ht="16.5" hidden="1">
      <c r="A9" s="22" t="s">
        <v>32</v>
      </c>
      <c r="B9" s="11"/>
      <c r="C9" s="11"/>
      <c r="D9" s="97" t="s">
        <v>76</v>
      </c>
      <c r="E9" s="97" t="s">
        <v>76</v>
      </c>
      <c r="F9" s="97"/>
      <c r="G9" s="97"/>
      <c r="H9" s="11"/>
      <c r="I9" s="11"/>
      <c r="J9" s="11"/>
      <c r="K9" s="11"/>
      <c r="L9" s="11"/>
      <c r="M9" s="11"/>
    </row>
    <row r="10" spans="1:13" ht="16.5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79</v>
      </c>
      <c r="G10" s="97" t="s">
        <v>79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6.5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79</v>
      </c>
      <c r="G11" s="97" t="s">
        <v>79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6.5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6.5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8">
        <v>3</v>
      </c>
      <c r="H13" s="11">
        <v>450</v>
      </c>
      <c r="I13" s="11">
        <v>0</v>
      </c>
      <c r="J13" s="11">
        <v>0</v>
      </c>
      <c r="K13" s="11">
        <v>200</v>
      </c>
      <c r="L13" s="11">
        <v>0</v>
      </c>
      <c r="M13" s="11">
        <v>0</v>
      </c>
    </row>
    <row r="14" spans="1:13" ht="16.5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6.5">
      <c r="A15" s="49" t="s">
        <v>109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6.5">
      <c r="A16" s="49" t="s">
        <v>111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6.5">
      <c r="A17" s="49" t="s">
        <v>112</v>
      </c>
      <c r="B17" s="20">
        <f aca="true" t="shared" si="0" ref="B17:G17">SUM(B19)</f>
        <v>0</v>
      </c>
      <c r="C17" s="20">
        <f t="shared" si="0"/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aca="true" t="shared" si="1" ref="H17:M17">SUM(H19)</f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</row>
    <row r="18" spans="1:13" ht="1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</row>
    <row r="19" spans="1:13" ht="16.5" hidden="1">
      <c r="A19" s="50" t="s">
        <v>40</v>
      </c>
      <c r="B19" s="15">
        <f>SUM(B21)</f>
        <v>0</v>
      </c>
      <c r="C19" s="15">
        <f aca="true" t="shared" si="2" ref="C19:M19">SUM(C21)</f>
        <v>0</v>
      </c>
      <c r="D19" s="15">
        <f t="shared" si="2"/>
        <v>0</v>
      </c>
      <c r="E19" s="15">
        <f t="shared" si="2"/>
        <v>0</v>
      </c>
      <c r="F19" s="15"/>
      <c r="G19" s="15"/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</row>
    <row r="20" spans="2:13" ht="16.5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6.5" hidden="1">
      <c r="A21" s="21" t="s">
        <v>31</v>
      </c>
      <c r="B21" s="15">
        <v>0</v>
      </c>
      <c r="C21" s="15">
        <v>0</v>
      </c>
      <c r="D21" s="15">
        <v>0</v>
      </c>
      <c r="E21" s="15">
        <v>0</v>
      </c>
      <c r="F21" s="15"/>
      <c r="G21" s="15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ht="16.5">
      <c r="A22" s="90" t="s">
        <v>164</v>
      </c>
    </row>
    <row r="23" ht="16.5">
      <c r="A23" s="90" t="s">
        <v>100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2" sqref="A22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34</v>
      </c>
      <c r="B5" s="11">
        <v>0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35</v>
      </c>
      <c r="B6" s="11"/>
      <c r="C6" s="11"/>
      <c r="D6" s="97" t="s">
        <v>76</v>
      </c>
      <c r="E6" s="97" t="s">
        <v>77</v>
      </c>
      <c r="F6" s="97"/>
      <c r="G6" s="97"/>
      <c r="H6" s="11"/>
      <c r="I6" s="11"/>
      <c r="J6" s="11"/>
      <c r="K6" s="11"/>
      <c r="L6" s="11"/>
      <c r="M6" s="11"/>
    </row>
    <row r="7" spans="1:13" ht="16.5" hidden="1">
      <c r="A7" s="22" t="s">
        <v>36</v>
      </c>
      <c r="B7" s="11"/>
      <c r="C7" s="11"/>
      <c r="D7" s="97" t="s">
        <v>76</v>
      </c>
      <c r="E7" s="97" t="s">
        <v>76</v>
      </c>
      <c r="F7" s="97"/>
      <c r="G7" s="97"/>
      <c r="H7" s="11"/>
      <c r="I7" s="11"/>
      <c r="J7" s="11"/>
      <c r="K7" s="11"/>
      <c r="L7" s="11"/>
      <c r="M7" s="11"/>
    </row>
    <row r="8" spans="1:13" ht="16.5" hidden="1">
      <c r="A8" s="22" t="s">
        <v>37</v>
      </c>
      <c r="B8" s="11"/>
      <c r="C8" s="11"/>
      <c r="D8" s="97" t="s">
        <v>76</v>
      </c>
      <c r="E8" s="97" t="s">
        <v>76</v>
      </c>
      <c r="F8" s="97"/>
      <c r="G8" s="97"/>
      <c r="H8" s="11"/>
      <c r="I8" s="11"/>
      <c r="J8" s="11"/>
      <c r="K8" s="11"/>
      <c r="L8" s="11"/>
      <c r="M8" s="11"/>
    </row>
    <row r="9" spans="1:13" ht="16.5" hidden="1">
      <c r="A9" s="22" t="s">
        <v>32</v>
      </c>
      <c r="B9" s="11"/>
      <c r="C9" s="11"/>
      <c r="D9" s="97" t="s">
        <v>76</v>
      </c>
      <c r="E9" s="97" t="s">
        <v>76</v>
      </c>
      <c r="F9" s="97"/>
      <c r="G9" s="97"/>
      <c r="H9" s="11"/>
      <c r="I9" s="11"/>
      <c r="J9" s="11"/>
      <c r="K9" s="11"/>
      <c r="L9" s="11"/>
      <c r="M9" s="11"/>
    </row>
    <row r="10" spans="1:13" ht="16.5" hidden="1">
      <c r="A10" s="49" t="s">
        <v>64</v>
      </c>
      <c r="B10" s="11">
        <v>796</v>
      </c>
      <c r="C10" s="11">
        <v>0</v>
      </c>
      <c r="D10" s="11">
        <v>796</v>
      </c>
      <c r="E10" s="11">
        <v>0</v>
      </c>
      <c r="F10" s="97" t="s">
        <v>79</v>
      </c>
      <c r="G10" s="97" t="s">
        <v>79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6.5" hidden="1">
      <c r="A11" s="49" t="s">
        <v>65</v>
      </c>
      <c r="B11" s="11">
        <v>1297</v>
      </c>
      <c r="C11" s="11">
        <v>598</v>
      </c>
      <c r="D11" s="11">
        <v>1297</v>
      </c>
      <c r="E11" s="11">
        <v>598</v>
      </c>
      <c r="F11" s="97" t="s">
        <v>79</v>
      </c>
      <c r="G11" s="97" t="s">
        <v>79</v>
      </c>
      <c r="H11" s="11">
        <v>0</v>
      </c>
      <c r="I11" s="11">
        <v>0</v>
      </c>
      <c r="J11" s="11">
        <v>0</v>
      </c>
      <c r="K11" s="11">
        <v>0</v>
      </c>
      <c r="L11" s="11">
        <v>150</v>
      </c>
      <c r="M11" s="11">
        <v>0</v>
      </c>
    </row>
    <row r="12" spans="1:13" ht="16.5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6.5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6.5">
      <c r="A15" s="49" t="s">
        <v>109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6.5">
      <c r="A16" s="49" t="s">
        <v>111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6.5">
      <c r="A17" s="49" t="s">
        <v>112</v>
      </c>
      <c r="B17" s="20">
        <f aca="true" t="shared" si="0" ref="B17:G17">SUM(B19)</f>
        <v>0</v>
      </c>
      <c r="C17" s="20">
        <f t="shared" si="0"/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aca="true" t="shared" si="1" ref="H17:M17">SUM(H19)</f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</row>
    <row r="18" spans="1:13" ht="1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</row>
    <row r="19" spans="1:13" ht="16.5" hidden="1">
      <c r="A19" s="50" t="s">
        <v>41</v>
      </c>
      <c r="B19" s="15">
        <f>SUM(B21)</f>
        <v>0</v>
      </c>
      <c r="C19" s="15">
        <f aca="true" t="shared" si="2" ref="C19:M19">SUM(C21)</f>
        <v>0</v>
      </c>
      <c r="D19" s="15">
        <f>SUM(D21)</f>
        <v>0</v>
      </c>
      <c r="E19" s="15">
        <f>SUM(E21)</f>
        <v>0</v>
      </c>
      <c r="F19" s="15"/>
      <c r="G19" s="15"/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</row>
    <row r="20" spans="2:13" ht="16.5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6.5" hidden="1">
      <c r="A21" s="21" t="s">
        <v>31</v>
      </c>
      <c r="B21" s="15">
        <v>0</v>
      </c>
      <c r="C21" s="15">
        <v>0</v>
      </c>
      <c r="D21" s="15">
        <v>0</v>
      </c>
      <c r="E21" s="15">
        <v>0</v>
      </c>
      <c r="F21" s="15"/>
      <c r="G21" s="15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ht="16.5">
      <c r="A22" s="90" t="s">
        <v>164</v>
      </c>
    </row>
    <row r="23" ht="16.5">
      <c r="A23" s="90" t="s">
        <v>100</v>
      </c>
    </row>
  </sheetData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2" sqref="A22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34</v>
      </c>
      <c r="B5" s="11">
        <v>0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35</v>
      </c>
      <c r="B6" s="11"/>
      <c r="C6" s="11"/>
      <c r="D6" s="97" t="s">
        <v>76</v>
      </c>
      <c r="E6" s="97" t="s">
        <v>77</v>
      </c>
      <c r="F6" s="97"/>
      <c r="G6" s="97"/>
      <c r="H6" s="11"/>
      <c r="I6" s="11"/>
      <c r="J6" s="11"/>
      <c r="K6" s="11"/>
      <c r="L6" s="11"/>
      <c r="M6" s="11"/>
    </row>
    <row r="7" spans="1:13" ht="16.5" hidden="1">
      <c r="A7" s="22" t="s">
        <v>36</v>
      </c>
      <c r="B7" s="11"/>
      <c r="C7" s="11"/>
      <c r="D7" s="97" t="s">
        <v>76</v>
      </c>
      <c r="E7" s="97" t="s">
        <v>76</v>
      </c>
      <c r="F7" s="97"/>
      <c r="G7" s="97"/>
      <c r="H7" s="11"/>
      <c r="I7" s="11"/>
      <c r="J7" s="11"/>
      <c r="K7" s="11"/>
      <c r="L7" s="11"/>
      <c r="M7" s="11"/>
    </row>
    <row r="8" spans="1:13" ht="16.5" hidden="1">
      <c r="A8" s="22" t="s">
        <v>37</v>
      </c>
      <c r="B8" s="11"/>
      <c r="C8" s="11"/>
      <c r="D8" s="97" t="s">
        <v>76</v>
      </c>
      <c r="E8" s="97" t="s">
        <v>76</v>
      </c>
      <c r="F8" s="97"/>
      <c r="G8" s="97"/>
      <c r="H8" s="11"/>
      <c r="I8" s="11"/>
      <c r="J8" s="11"/>
      <c r="K8" s="11"/>
      <c r="L8" s="11"/>
      <c r="M8" s="11"/>
    </row>
    <row r="9" spans="1:13" ht="16.5" hidden="1">
      <c r="A9" s="22" t="s">
        <v>32</v>
      </c>
      <c r="B9" s="11"/>
      <c r="C9" s="11"/>
      <c r="D9" s="97" t="s">
        <v>76</v>
      </c>
      <c r="E9" s="97" t="s">
        <v>76</v>
      </c>
      <c r="F9" s="97"/>
      <c r="G9" s="97"/>
      <c r="H9" s="11"/>
      <c r="I9" s="11"/>
      <c r="J9" s="11"/>
      <c r="K9" s="11"/>
      <c r="L9" s="11"/>
      <c r="M9" s="11"/>
    </row>
    <row r="10" spans="1:13" ht="16.5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79</v>
      </c>
      <c r="G10" s="97" t="s">
        <v>79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167</v>
      </c>
      <c r="C11" s="11">
        <v>0</v>
      </c>
      <c r="D11" s="11">
        <v>167</v>
      </c>
      <c r="E11" s="11">
        <v>0</v>
      </c>
      <c r="F11" s="97" t="s">
        <v>79</v>
      </c>
      <c r="G11" s="97" t="s">
        <v>79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167</v>
      </c>
      <c r="C12" s="11">
        <v>0</v>
      </c>
      <c r="D12" s="11">
        <v>167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60</v>
      </c>
      <c r="L13" s="11">
        <v>0</v>
      </c>
      <c r="M13" s="11">
        <v>0</v>
      </c>
    </row>
    <row r="14" spans="1:13" ht="15" customHeight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230</v>
      </c>
      <c r="L14" s="11">
        <v>0</v>
      </c>
      <c r="M14" s="11">
        <v>0</v>
      </c>
    </row>
    <row r="15" spans="1:13" ht="15" customHeight="1">
      <c r="A15" s="49" t="s">
        <v>109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350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111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144</v>
      </c>
      <c r="K16" s="11">
        <v>90</v>
      </c>
      <c r="L16" s="11">
        <v>0</v>
      </c>
      <c r="M16" s="11">
        <v>0</v>
      </c>
    </row>
    <row r="17" spans="1:13" ht="15" customHeight="1">
      <c r="A17" s="49" t="s">
        <v>112</v>
      </c>
      <c r="B17" s="20">
        <f aca="true" t="shared" si="0" ref="B17:G17">SUM(B19)</f>
        <v>0</v>
      </c>
      <c r="C17" s="20">
        <f t="shared" si="0"/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aca="true" t="shared" si="1" ref="H17:M17">SUM(H19)</f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</row>
    <row r="18" spans="1:13" ht="1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</row>
    <row r="19" spans="1:13" ht="15" customHeight="1" hidden="1">
      <c r="A19" s="50" t="s">
        <v>42</v>
      </c>
      <c r="B19" s="15">
        <f aca="true" t="shared" si="2" ref="B19:M19">SUM(B21)</f>
        <v>0</v>
      </c>
      <c r="C19" s="15">
        <f t="shared" si="2"/>
        <v>0</v>
      </c>
      <c r="D19" s="15">
        <f t="shared" si="2"/>
        <v>0</v>
      </c>
      <c r="E19" s="15">
        <f>SUM(E21)</f>
        <v>0</v>
      </c>
      <c r="F19" s="15">
        <f>SUM(F21)</f>
        <v>0</v>
      </c>
      <c r="G19" s="15">
        <f>SUM(G21)</f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</row>
    <row r="20" spans="2:13" ht="16.5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6.5" hidden="1">
      <c r="A21" s="21" t="s">
        <v>31</v>
      </c>
      <c r="B21" s="15">
        <v>0</v>
      </c>
      <c r="C21" s="15">
        <v>0</v>
      </c>
      <c r="D21" s="15">
        <v>0</v>
      </c>
      <c r="E21" s="15">
        <v>0</v>
      </c>
      <c r="F21" s="15"/>
      <c r="G21" s="15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ht="16.5">
      <c r="A22" s="90" t="s">
        <v>164</v>
      </c>
    </row>
    <row r="23" ht="16.5">
      <c r="A23" s="90" t="s">
        <v>100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6" sqref="A26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0.25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51</v>
      </c>
      <c r="B5" s="11">
        <v>0</v>
      </c>
      <c r="C5" s="11">
        <v>650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350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52</v>
      </c>
      <c r="B6" s="11">
        <v>0</v>
      </c>
      <c r="C6" s="11">
        <v>300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425</v>
      </c>
      <c r="K6" s="11">
        <v>80</v>
      </c>
      <c r="L6" s="11">
        <v>0</v>
      </c>
      <c r="M6" s="11">
        <v>0</v>
      </c>
    </row>
    <row r="7" spans="1:13" ht="15" customHeight="1" hidden="1">
      <c r="A7" s="22" t="s">
        <v>53</v>
      </c>
      <c r="B7" s="11">
        <v>0</v>
      </c>
      <c r="C7" s="11">
        <v>1351</v>
      </c>
      <c r="D7" s="97" t="s">
        <v>76</v>
      </c>
      <c r="E7" s="97" t="s">
        <v>76</v>
      </c>
      <c r="F7" s="97"/>
      <c r="G7" s="97"/>
      <c r="H7" s="11">
        <v>0</v>
      </c>
      <c r="I7" s="11">
        <v>0</v>
      </c>
      <c r="J7" s="11">
        <v>0</v>
      </c>
      <c r="K7" s="11">
        <v>1078</v>
      </c>
      <c r="L7" s="11">
        <v>0</v>
      </c>
      <c r="M7" s="11">
        <v>0</v>
      </c>
    </row>
    <row r="8" spans="1:13" ht="15" customHeight="1" hidden="1">
      <c r="A8" s="22" t="s">
        <v>54</v>
      </c>
      <c r="B8" s="11">
        <v>0</v>
      </c>
      <c r="C8" s="11">
        <v>0</v>
      </c>
      <c r="D8" s="97" t="s">
        <v>76</v>
      </c>
      <c r="E8" s="97" t="s">
        <v>76</v>
      </c>
      <c r="F8" s="97"/>
      <c r="G8" s="97"/>
      <c r="H8" s="11">
        <v>0</v>
      </c>
      <c r="I8" s="11">
        <v>0</v>
      </c>
      <c r="J8" s="11">
        <v>972</v>
      </c>
      <c r="K8" s="11">
        <v>0</v>
      </c>
      <c r="L8" s="11">
        <v>1149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7" t="s">
        <v>76</v>
      </c>
      <c r="E9" s="97" t="s">
        <v>76</v>
      </c>
      <c r="F9" s="97"/>
      <c r="G9" s="97"/>
      <c r="H9" s="11">
        <v>0</v>
      </c>
      <c r="I9" s="11">
        <v>0</v>
      </c>
      <c r="J9" s="11">
        <v>0</v>
      </c>
      <c r="K9" s="11">
        <v>1049</v>
      </c>
      <c r="L9" s="11">
        <v>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356</v>
      </c>
      <c r="D10" s="11">
        <v>0</v>
      </c>
      <c r="E10" s="11">
        <v>356</v>
      </c>
      <c r="F10" s="97" t="s">
        <v>107</v>
      </c>
      <c r="G10" s="97" t="s">
        <v>107</v>
      </c>
      <c r="H10" s="11">
        <v>0</v>
      </c>
      <c r="I10" s="11">
        <v>0</v>
      </c>
      <c r="J10" s="11">
        <v>0</v>
      </c>
      <c r="K10" s="11">
        <v>150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107</v>
      </c>
      <c r="G11" s="97" t="s">
        <v>107</v>
      </c>
      <c r="H11" s="11">
        <v>0</v>
      </c>
      <c r="I11" s="11">
        <v>0</v>
      </c>
      <c r="J11" s="11">
        <v>0</v>
      </c>
      <c r="K11" s="11">
        <v>1352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98</v>
      </c>
      <c r="L12" s="11">
        <v>0</v>
      </c>
      <c r="M12" s="11">
        <v>0</v>
      </c>
    </row>
    <row r="13" spans="1:13" ht="15" customHeight="1">
      <c r="A13" s="49" t="s">
        <v>67</v>
      </c>
      <c r="B13" s="11">
        <v>0</v>
      </c>
      <c r="C13" s="11">
        <v>600</v>
      </c>
      <c r="D13" s="11">
        <v>0</v>
      </c>
      <c r="E13" s="11">
        <v>600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>
      <c r="A14" s="49" t="s">
        <v>68</v>
      </c>
      <c r="B14" s="11"/>
      <c r="C14" s="11"/>
      <c r="D14" s="11">
        <v>0</v>
      </c>
      <c r="E14" s="11">
        <v>0</v>
      </c>
      <c r="F14" s="11">
        <v>974</v>
      </c>
      <c r="G14" s="11">
        <v>0</v>
      </c>
      <c r="H14" s="11">
        <v>0</v>
      </c>
      <c r="I14" s="11">
        <v>0</v>
      </c>
      <c r="J14" s="11">
        <v>32</v>
      </c>
      <c r="K14" s="11">
        <v>0</v>
      </c>
      <c r="L14" s="11">
        <v>0</v>
      </c>
      <c r="M14" s="11">
        <v>0</v>
      </c>
    </row>
    <row r="15" spans="1:13" ht="15" customHeight="1">
      <c r="A15" s="49" t="s">
        <v>109</v>
      </c>
      <c r="B15" s="11"/>
      <c r="C15" s="11"/>
      <c r="D15" s="11">
        <v>0</v>
      </c>
      <c r="E15" s="11">
        <v>500</v>
      </c>
      <c r="F15" s="11">
        <v>0</v>
      </c>
      <c r="G15" s="128">
        <v>1.5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60</v>
      </c>
    </row>
    <row r="16" spans="1:13" ht="15" customHeight="1">
      <c r="A16" s="49" t="s">
        <v>111</v>
      </c>
      <c r="B16" s="11"/>
      <c r="C16" s="11"/>
      <c r="D16" s="11">
        <v>0</v>
      </c>
      <c r="E16" s="11">
        <v>150</v>
      </c>
      <c r="F16" s="11">
        <v>0</v>
      </c>
      <c r="G16" s="11">
        <v>0</v>
      </c>
      <c r="H16" s="11">
        <v>0</v>
      </c>
      <c r="I16" s="11">
        <v>250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112</v>
      </c>
      <c r="B17" s="11">
        <f aca="true" t="shared" si="0" ref="B17:G17">SUM(B19,B23)</f>
        <v>0</v>
      </c>
      <c r="C17" s="11">
        <f t="shared" si="0"/>
        <v>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0</v>
      </c>
      <c r="H17" s="11">
        <f aca="true" t="shared" si="1" ref="H17:M17">SUM(H19,H23)</f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</row>
    <row r="18" spans="1:13" ht="15" customHeight="1">
      <c r="A18" s="1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3.5" customHeight="1" hidden="1">
      <c r="A19" s="47" t="s">
        <v>28</v>
      </c>
      <c r="B19" s="39"/>
      <c r="C19" s="39"/>
      <c r="D19" s="39">
        <f>SUM(D21)</f>
        <v>0</v>
      </c>
      <c r="E19" s="39">
        <f>SUM(E21)</f>
        <v>0</v>
      </c>
      <c r="F19" s="39"/>
      <c r="G19" s="39"/>
      <c r="H19" s="39">
        <f aca="true" t="shared" si="2" ref="H19:M19">SUM(H21)</f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</row>
    <row r="20" spans="2:13" ht="13.5" customHeight="1" hidden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3.5" customHeight="1" hidden="1">
      <c r="A21" s="44" t="s">
        <v>31</v>
      </c>
      <c r="B21" s="11"/>
      <c r="C21" s="11"/>
      <c r="D21" s="11">
        <v>0</v>
      </c>
      <c r="E21" s="11">
        <v>0</v>
      </c>
      <c r="F21" s="11"/>
      <c r="G21" s="11"/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ht="13.5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5" customHeight="1" hidden="1">
      <c r="A23" s="51" t="s">
        <v>49</v>
      </c>
      <c r="B23" s="52">
        <f aca="true" t="shared" si="3" ref="B23:L23">SUM(B25)</f>
        <v>0</v>
      </c>
      <c r="C23" s="52">
        <f t="shared" si="3"/>
        <v>0</v>
      </c>
      <c r="D23" s="52">
        <f t="shared" si="3"/>
        <v>0</v>
      </c>
      <c r="E23" s="52">
        <f t="shared" si="3"/>
        <v>0</v>
      </c>
      <c r="F23" s="52">
        <f t="shared" si="3"/>
        <v>0</v>
      </c>
      <c r="G23" s="52">
        <f t="shared" si="3"/>
        <v>0</v>
      </c>
      <c r="H23" s="52">
        <f t="shared" si="3"/>
        <v>0</v>
      </c>
      <c r="I23" s="52">
        <f t="shared" si="3"/>
        <v>0</v>
      </c>
      <c r="J23" s="52">
        <f t="shared" si="3"/>
        <v>0</v>
      </c>
      <c r="K23" s="52">
        <f t="shared" si="3"/>
        <v>0</v>
      </c>
      <c r="L23" s="52">
        <f t="shared" si="3"/>
        <v>0</v>
      </c>
      <c r="M23" s="52">
        <v>0</v>
      </c>
    </row>
    <row r="24" spans="1:13" ht="9.75" customHeight="1" hidden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3.5" customHeight="1" hidden="1">
      <c r="A25" s="45" t="s">
        <v>31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1">
        <v>0</v>
      </c>
    </row>
    <row r="26" ht="16.5">
      <c r="A26" s="90" t="s">
        <v>164</v>
      </c>
    </row>
    <row r="27" ht="16.5">
      <c r="A27" s="90" t="s">
        <v>100</v>
      </c>
    </row>
  </sheetData>
  <printOptions horizontalCentered="1"/>
  <pageMargins left="0.7874015748031497" right="0.7874015748031497" top="4.330708661417323" bottom="0.7874015748031497" header="0.5905511811023623" footer="0.590551181102362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6" sqref="A26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3.5" customHeight="1" hidden="1">
      <c r="A5" s="22" t="s">
        <v>45</v>
      </c>
      <c r="B5" s="11">
        <v>500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3.5" customHeight="1" hidden="1">
      <c r="A6" s="22" t="s">
        <v>46</v>
      </c>
      <c r="B6" s="11">
        <v>0</v>
      </c>
      <c r="C6" s="11">
        <v>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2" customFormat="1" ht="13.5" customHeight="1" hidden="1">
      <c r="A7" s="49" t="s">
        <v>47</v>
      </c>
      <c r="B7" s="83">
        <v>0</v>
      </c>
      <c r="C7" s="83">
        <v>0</v>
      </c>
      <c r="D7" s="97" t="s">
        <v>76</v>
      </c>
      <c r="E7" s="97" t="s">
        <v>76</v>
      </c>
      <c r="F7" s="97"/>
      <c r="G7" s="97"/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</row>
    <row r="8" spans="1:13" s="82" customFormat="1" ht="13.5" customHeight="1" hidden="1">
      <c r="A8" s="49" t="s">
        <v>48</v>
      </c>
      <c r="B8" s="83">
        <v>1495</v>
      </c>
      <c r="C8" s="83">
        <v>0</v>
      </c>
      <c r="D8" s="97" t="s">
        <v>76</v>
      </c>
      <c r="E8" s="97" t="s">
        <v>76</v>
      </c>
      <c r="F8" s="97"/>
      <c r="G8" s="97"/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</row>
    <row r="9" spans="1:13" s="82" customFormat="1" ht="13.5" customHeight="1" hidden="1">
      <c r="A9" s="49" t="s">
        <v>32</v>
      </c>
      <c r="B9" s="83">
        <v>0</v>
      </c>
      <c r="C9" s="83">
        <v>0</v>
      </c>
      <c r="D9" s="97" t="s">
        <v>76</v>
      </c>
      <c r="E9" s="97" t="s">
        <v>76</v>
      </c>
      <c r="F9" s="97"/>
      <c r="G9" s="97"/>
      <c r="H9" s="83">
        <v>0</v>
      </c>
      <c r="I9" s="83">
        <v>0</v>
      </c>
      <c r="J9" s="83">
        <v>1900</v>
      </c>
      <c r="K9" s="83">
        <v>0</v>
      </c>
      <c r="L9" s="83">
        <v>0</v>
      </c>
      <c r="M9" s="83">
        <v>0</v>
      </c>
    </row>
    <row r="10" spans="1:13" s="82" customFormat="1" ht="13.5" customHeight="1" hidden="1">
      <c r="A10" s="49" t="s">
        <v>64</v>
      </c>
      <c r="B10" s="83">
        <v>1770</v>
      </c>
      <c r="C10" s="83">
        <v>0</v>
      </c>
      <c r="D10" s="83">
        <v>1770</v>
      </c>
      <c r="E10" s="83">
        <v>0</v>
      </c>
      <c r="F10" s="126" t="s">
        <v>107</v>
      </c>
      <c r="G10" s="126" t="s">
        <v>107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</row>
    <row r="11" spans="1:13" s="82" customFormat="1" ht="13.5" customHeight="1" hidden="1">
      <c r="A11" s="49" t="s">
        <v>65</v>
      </c>
      <c r="B11" s="83">
        <v>1250</v>
      </c>
      <c r="C11" s="83">
        <v>0</v>
      </c>
      <c r="D11" s="83">
        <v>1250</v>
      </c>
      <c r="E11" s="83">
        <v>0</v>
      </c>
      <c r="F11" s="126" t="s">
        <v>107</v>
      </c>
      <c r="G11" s="126" t="s">
        <v>107</v>
      </c>
      <c r="H11" s="83">
        <v>0</v>
      </c>
      <c r="I11" s="83">
        <v>0</v>
      </c>
      <c r="J11" s="83">
        <v>1455</v>
      </c>
      <c r="K11" s="83">
        <v>0</v>
      </c>
      <c r="L11" s="83">
        <v>0</v>
      </c>
      <c r="M11" s="83">
        <v>0</v>
      </c>
    </row>
    <row r="12" spans="1:13" s="82" customFormat="1" ht="13.5" customHeight="1" hidden="1">
      <c r="A12" s="49" t="s">
        <v>66</v>
      </c>
      <c r="B12" s="83">
        <v>150</v>
      </c>
      <c r="C12" s="83">
        <v>0</v>
      </c>
      <c r="D12" s="83">
        <v>150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425</v>
      </c>
    </row>
    <row r="13" spans="1:13" s="82" customFormat="1" ht="13.5" customHeight="1">
      <c r="A13" s="49" t="s">
        <v>67</v>
      </c>
      <c r="B13" s="83">
        <v>1000</v>
      </c>
      <c r="C13" s="83">
        <v>0</v>
      </c>
      <c r="D13" s="83">
        <v>1000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s="82" customFormat="1" ht="13.5" customHeight="1">
      <c r="A14" s="49" t="s">
        <v>68</v>
      </c>
      <c r="B14" s="83"/>
      <c r="C14" s="83"/>
      <c r="D14" s="83">
        <v>0</v>
      </c>
      <c r="E14" s="83">
        <v>400</v>
      </c>
      <c r="F14" s="83">
        <v>0</v>
      </c>
      <c r="G14" s="129">
        <v>2</v>
      </c>
      <c r="H14" s="83">
        <v>0</v>
      </c>
      <c r="I14" s="83">
        <v>0</v>
      </c>
      <c r="J14" s="83">
        <v>0</v>
      </c>
      <c r="K14" s="83">
        <v>500</v>
      </c>
      <c r="L14" s="83">
        <v>0</v>
      </c>
      <c r="M14" s="83">
        <v>0</v>
      </c>
    </row>
    <row r="15" spans="1:13" s="82" customFormat="1" ht="13.5" customHeight="1">
      <c r="A15" s="49" t="s">
        <v>109</v>
      </c>
      <c r="B15" s="83"/>
      <c r="C15" s="83"/>
      <c r="D15" s="83">
        <v>0</v>
      </c>
      <c r="E15" s="83">
        <v>0</v>
      </c>
      <c r="F15" s="83">
        <v>0</v>
      </c>
      <c r="G15" s="83">
        <v>0</v>
      </c>
      <c r="H15" s="83">
        <v>1169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s="82" customFormat="1" ht="13.5" customHeight="1">
      <c r="A16" s="49" t="s">
        <v>111</v>
      </c>
      <c r="B16" s="83"/>
      <c r="C16" s="83"/>
      <c r="D16" s="83">
        <v>0</v>
      </c>
      <c r="E16" s="83">
        <v>526</v>
      </c>
      <c r="F16" s="83">
        <v>526</v>
      </c>
      <c r="G16" s="129">
        <v>5</v>
      </c>
      <c r="H16" s="83">
        <v>0</v>
      </c>
      <c r="I16" s="83">
        <v>2263</v>
      </c>
      <c r="J16" s="83">
        <v>0</v>
      </c>
      <c r="K16" s="83">
        <v>0</v>
      </c>
      <c r="L16" s="83">
        <v>0</v>
      </c>
      <c r="M16" s="83">
        <v>0</v>
      </c>
    </row>
    <row r="17" spans="1:13" s="82" customFormat="1" ht="13.5" customHeight="1">
      <c r="A17" s="49" t="s">
        <v>112</v>
      </c>
      <c r="B17" s="84">
        <f aca="true" t="shared" si="0" ref="B17:J17">SUM(B19,B23)</f>
        <v>0</v>
      </c>
      <c r="C17" s="84">
        <f t="shared" si="0"/>
        <v>0</v>
      </c>
      <c r="D17" s="84">
        <f t="shared" si="0"/>
        <v>500</v>
      </c>
      <c r="E17" s="84">
        <f t="shared" si="0"/>
        <v>0</v>
      </c>
      <c r="F17" s="84">
        <f t="shared" si="0"/>
        <v>0</v>
      </c>
      <c r="G17" s="131">
        <f t="shared" si="0"/>
        <v>0</v>
      </c>
      <c r="H17" s="84">
        <f t="shared" si="0"/>
        <v>0</v>
      </c>
      <c r="I17" s="84">
        <f t="shared" si="0"/>
        <v>0</v>
      </c>
      <c r="J17" s="84">
        <f t="shared" si="0"/>
        <v>0</v>
      </c>
      <c r="K17" s="84">
        <f>SUM(K19,K23)</f>
        <v>0</v>
      </c>
      <c r="L17" s="84">
        <f>SUM(L19,L23)</f>
        <v>650</v>
      </c>
      <c r="M17" s="84">
        <f>SUM(M19,M23)</f>
        <v>0</v>
      </c>
    </row>
    <row r="18" spans="1:13" s="82" customFormat="1" ht="12.75" customHeight="1" hidden="1">
      <c r="A18" s="48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s="82" customFormat="1" ht="15.75" customHeight="1" hidden="1">
      <c r="A19" s="85" t="s">
        <v>28</v>
      </c>
      <c r="B19" s="58"/>
      <c r="C19" s="58"/>
      <c r="D19" s="58">
        <f aca="true" t="shared" si="1" ref="D19:M19">SUM(D21)</f>
        <v>0</v>
      </c>
      <c r="E19" s="58">
        <f t="shared" si="1"/>
        <v>0</v>
      </c>
      <c r="F19" s="58"/>
      <c r="G19" s="58"/>
      <c r="H19" s="58">
        <f t="shared" si="1"/>
        <v>0</v>
      </c>
      <c r="I19" s="58">
        <f t="shared" si="1"/>
        <v>0</v>
      </c>
      <c r="J19" s="58">
        <f t="shared" si="1"/>
        <v>0</v>
      </c>
      <c r="K19" s="58">
        <f t="shared" si="1"/>
        <v>0</v>
      </c>
      <c r="L19" s="58">
        <f t="shared" si="1"/>
        <v>0</v>
      </c>
      <c r="M19" s="58">
        <f t="shared" si="1"/>
        <v>0</v>
      </c>
    </row>
    <row r="20" spans="1:13" s="82" customFormat="1" ht="15.75" customHeight="1" hidden="1">
      <c r="A20" s="59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s="82" customFormat="1" ht="15.75" customHeight="1" hidden="1">
      <c r="A21" s="56" t="s">
        <v>31</v>
      </c>
      <c r="B21" s="86"/>
      <c r="C21" s="86"/>
      <c r="D21" s="86">
        <v>0</v>
      </c>
      <c r="E21" s="86">
        <v>0</v>
      </c>
      <c r="F21" s="86"/>
      <c r="G21" s="86"/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58">
        <v>0</v>
      </c>
    </row>
    <row r="22" spans="1:13" s="82" customFormat="1" ht="15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</row>
    <row r="23" spans="1:13" s="82" customFormat="1" ht="15.75" customHeight="1">
      <c r="A23" s="81" t="s">
        <v>50</v>
      </c>
      <c r="B23" s="60">
        <f>SUM(B25)</f>
        <v>0</v>
      </c>
      <c r="C23" s="60">
        <f>SUM(C25)</f>
        <v>0</v>
      </c>
      <c r="D23" s="60">
        <f aca="true" t="shared" si="2" ref="D23:M23">SUM(D25)</f>
        <v>500</v>
      </c>
      <c r="E23" s="60">
        <f t="shared" si="2"/>
        <v>0</v>
      </c>
      <c r="F23" s="60">
        <f t="shared" si="2"/>
        <v>0</v>
      </c>
      <c r="G23" s="132">
        <f t="shared" si="2"/>
        <v>0</v>
      </c>
      <c r="H23" s="60">
        <f t="shared" si="2"/>
        <v>0</v>
      </c>
      <c r="I23" s="60">
        <f t="shared" si="2"/>
        <v>0</v>
      </c>
      <c r="J23" s="60">
        <f t="shared" si="2"/>
        <v>0</v>
      </c>
      <c r="K23" s="60">
        <f t="shared" si="2"/>
        <v>0</v>
      </c>
      <c r="L23" s="60">
        <f t="shared" si="2"/>
        <v>650</v>
      </c>
      <c r="M23" s="60">
        <f t="shared" si="2"/>
        <v>0</v>
      </c>
    </row>
    <row r="24" spans="2:13" ht="12.75" customHeight="1" hidden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3.5" customHeight="1" hidden="1">
      <c r="A25" s="14" t="s">
        <v>31</v>
      </c>
      <c r="B25" s="15">
        <v>0</v>
      </c>
      <c r="C25" s="15">
        <v>0</v>
      </c>
      <c r="D25" s="15">
        <v>500</v>
      </c>
      <c r="E25" s="15">
        <v>0</v>
      </c>
      <c r="F25" s="15">
        <v>0</v>
      </c>
      <c r="G25" s="133">
        <v>0</v>
      </c>
      <c r="H25" s="15">
        <v>0</v>
      </c>
      <c r="I25" s="15">
        <v>0</v>
      </c>
      <c r="J25" s="15">
        <v>0</v>
      </c>
      <c r="K25" s="15">
        <v>0</v>
      </c>
      <c r="L25" s="15">
        <v>650</v>
      </c>
      <c r="M25" s="15">
        <v>0</v>
      </c>
    </row>
    <row r="26" ht="16.5">
      <c r="A26" s="90" t="s">
        <v>164</v>
      </c>
    </row>
    <row r="27" ht="16.5">
      <c r="A27" s="90" t="s">
        <v>100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26" sqref="A26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0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7.25" customHeight="1" hidden="1">
      <c r="A6" s="22" t="s">
        <v>46</v>
      </c>
      <c r="B6" s="11">
        <v>0</v>
      </c>
      <c r="C6" s="11">
        <v>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2" customFormat="1" ht="14.25" customHeight="1" hidden="1">
      <c r="A7" s="49" t="s">
        <v>47</v>
      </c>
      <c r="B7" s="83">
        <v>0</v>
      </c>
      <c r="C7" s="83">
        <v>0</v>
      </c>
      <c r="D7" s="97" t="s">
        <v>76</v>
      </c>
      <c r="E7" s="97" t="s">
        <v>76</v>
      </c>
      <c r="F7" s="97"/>
      <c r="G7" s="97"/>
      <c r="H7" s="83">
        <v>0</v>
      </c>
      <c r="I7" s="83">
        <v>0</v>
      </c>
      <c r="J7" s="83">
        <v>0</v>
      </c>
      <c r="K7" s="83">
        <v>0</v>
      </c>
      <c r="L7" s="83">
        <v>250</v>
      </c>
      <c r="M7" s="83">
        <v>0</v>
      </c>
    </row>
    <row r="8" spans="1:13" s="82" customFormat="1" ht="14.25" customHeight="1" hidden="1">
      <c r="A8" s="49" t="s">
        <v>48</v>
      </c>
      <c r="B8" s="83">
        <v>0</v>
      </c>
      <c r="C8" s="83">
        <v>0</v>
      </c>
      <c r="D8" s="97" t="s">
        <v>76</v>
      </c>
      <c r="E8" s="97" t="s">
        <v>76</v>
      </c>
      <c r="F8" s="97"/>
      <c r="G8" s="97"/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</row>
    <row r="9" spans="1:13" s="82" customFormat="1" ht="14.25" customHeight="1" hidden="1">
      <c r="A9" s="49" t="s">
        <v>32</v>
      </c>
      <c r="B9" s="83">
        <v>260</v>
      </c>
      <c r="C9" s="83">
        <v>0</v>
      </c>
      <c r="D9" s="97" t="s">
        <v>76</v>
      </c>
      <c r="E9" s="97" t="s">
        <v>76</v>
      </c>
      <c r="F9" s="97"/>
      <c r="G9" s="97"/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</row>
    <row r="10" spans="1:13" s="82" customFormat="1" ht="14.25" customHeight="1" hidden="1">
      <c r="A10" s="49" t="s">
        <v>64</v>
      </c>
      <c r="B10" s="83">
        <v>0</v>
      </c>
      <c r="C10" s="83">
        <v>1454</v>
      </c>
      <c r="D10" s="83">
        <v>0</v>
      </c>
      <c r="E10" s="83">
        <v>1454</v>
      </c>
      <c r="F10" s="126" t="s">
        <v>107</v>
      </c>
      <c r="G10" s="126" t="s">
        <v>107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</row>
    <row r="11" spans="1:13" s="82" customFormat="1" ht="14.25" customHeight="1" hidden="1">
      <c r="A11" s="49" t="s">
        <v>65</v>
      </c>
      <c r="B11" s="83">
        <v>0</v>
      </c>
      <c r="C11" s="83">
        <v>0</v>
      </c>
      <c r="D11" s="83">
        <v>0</v>
      </c>
      <c r="E11" s="83">
        <v>0</v>
      </c>
      <c r="F11" s="126" t="s">
        <v>107</v>
      </c>
      <c r="G11" s="126" t="s">
        <v>107</v>
      </c>
      <c r="H11" s="83">
        <v>0</v>
      </c>
      <c r="I11" s="83">
        <v>0</v>
      </c>
      <c r="J11" s="83">
        <v>950</v>
      </c>
      <c r="K11" s="83">
        <v>0</v>
      </c>
      <c r="L11" s="83">
        <v>0</v>
      </c>
      <c r="M11" s="83">
        <v>0</v>
      </c>
    </row>
    <row r="12" spans="1:13" s="82" customFormat="1" ht="14.25" customHeight="1" hidden="1">
      <c r="A12" s="49" t="s">
        <v>66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s="82" customFormat="1" ht="14.25" customHeight="1">
      <c r="A13" s="49" t="s">
        <v>67</v>
      </c>
      <c r="B13" s="83">
        <v>0</v>
      </c>
      <c r="C13" s="83">
        <v>0</v>
      </c>
      <c r="D13" s="83">
        <v>0</v>
      </c>
      <c r="E13" s="83">
        <v>0</v>
      </c>
      <c r="F13" s="83">
        <v>830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s="82" customFormat="1" ht="14.25" customHeight="1">
      <c r="A14" s="49" t="s">
        <v>68</v>
      </c>
      <c r="B14" s="83"/>
      <c r="C14" s="83"/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s="82" customFormat="1" ht="14.25" customHeight="1">
      <c r="A15" s="49" t="s">
        <v>109</v>
      </c>
      <c r="B15" s="83"/>
      <c r="C15" s="83"/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s="82" customFormat="1" ht="14.25" customHeight="1">
      <c r="A16" s="49" t="s">
        <v>111</v>
      </c>
      <c r="B16" s="83"/>
      <c r="C16" s="83"/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s="82" customFormat="1" ht="14.25" customHeight="1">
      <c r="A17" s="49" t="s">
        <v>112</v>
      </c>
      <c r="B17" s="84">
        <f aca="true" t="shared" si="0" ref="B17:K17">SUM(B19,B23)</f>
        <v>0</v>
      </c>
      <c r="C17" s="84">
        <f t="shared" si="0"/>
        <v>0</v>
      </c>
      <c r="D17" s="84">
        <f t="shared" si="0"/>
        <v>0</v>
      </c>
      <c r="E17" s="84">
        <f t="shared" si="0"/>
        <v>0</v>
      </c>
      <c r="F17" s="84">
        <f t="shared" si="0"/>
        <v>0</v>
      </c>
      <c r="G17" s="84">
        <f t="shared" si="0"/>
        <v>0</v>
      </c>
      <c r="H17" s="84">
        <f t="shared" si="0"/>
        <v>0</v>
      </c>
      <c r="I17" s="84">
        <f t="shared" si="0"/>
        <v>0</v>
      </c>
      <c r="J17" s="84">
        <f t="shared" si="0"/>
        <v>0</v>
      </c>
      <c r="K17" s="84">
        <f t="shared" si="0"/>
        <v>0</v>
      </c>
      <c r="L17" s="84">
        <f>SUM(L19,L23)</f>
        <v>0</v>
      </c>
      <c r="M17" s="84">
        <f>SUM(M19,M23)</f>
        <v>0</v>
      </c>
    </row>
    <row r="18" spans="1:13" ht="13.5" customHeight="1">
      <c r="A18" s="9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3.5" customHeight="1" hidden="1">
      <c r="A19" s="38" t="s">
        <v>28</v>
      </c>
      <c r="B19" s="13">
        <f>SUM(B21)</f>
        <v>0</v>
      </c>
      <c r="C19" s="13">
        <f aca="true" t="shared" si="1" ref="C19:L19">SUM(C21)</f>
        <v>0</v>
      </c>
      <c r="D19" s="13">
        <f t="shared" si="1"/>
        <v>0</v>
      </c>
      <c r="E19" s="13">
        <f t="shared" si="1"/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>SUM(M21)</f>
        <v>0</v>
      </c>
    </row>
    <row r="20" spans="2:13" ht="9" customHeight="1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3.5" customHeight="1" hidden="1">
      <c r="A21" s="24" t="s">
        <v>31</v>
      </c>
      <c r="B21" s="23">
        <v>0</v>
      </c>
      <c r="C21" s="23">
        <v>0</v>
      </c>
      <c r="D21" s="23">
        <v>0</v>
      </c>
      <c r="E21" s="23">
        <v>0</v>
      </c>
      <c r="F21" s="23"/>
      <c r="G21" s="23"/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13">
        <v>0</v>
      </c>
    </row>
    <row r="22" spans="1:13" ht="9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s="82" customFormat="1" ht="13.5" customHeight="1" hidden="1">
      <c r="A23" s="81" t="s">
        <v>50</v>
      </c>
      <c r="B23" s="60">
        <f>SUM(B25)</f>
        <v>0</v>
      </c>
      <c r="C23" s="60">
        <f aca="true" t="shared" si="2" ref="C23:L23">SUM(C25)</f>
        <v>0</v>
      </c>
      <c r="D23" s="60">
        <f t="shared" si="2"/>
        <v>0</v>
      </c>
      <c r="E23" s="60">
        <f t="shared" si="2"/>
        <v>0</v>
      </c>
      <c r="F23" s="60">
        <f t="shared" si="2"/>
        <v>0</v>
      </c>
      <c r="G23" s="60">
        <f t="shared" si="2"/>
        <v>0</v>
      </c>
      <c r="H23" s="60">
        <f t="shared" si="2"/>
        <v>0</v>
      </c>
      <c r="I23" s="60">
        <f t="shared" si="2"/>
        <v>0</v>
      </c>
      <c r="J23" s="60">
        <f t="shared" si="2"/>
        <v>0</v>
      </c>
      <c r="K23" s="60">
        <f t="shared" si="2"/>
        <v>0</v>
      </c>
      <c r="L23" s="60">
        <f t="shared" si="2"/>
        <v>0</v>
      </c>
      <c r="M23" s="60">
        <f>SUM(M25)</f>
        <v>0</v>
      </c>
    </row>
    <row r="24" spans="2:13" ht="9.75" customHeight="1" hidden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3.5" customHeight="1" hidden="1">
      <c r="A25" s="14" t="s">
        <v>31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ht="16.5">
      <c r="A26" s="90" t="s">
        <v>164</v>
      </c>
    </row>
    <row r="27" ht="16.5">
      <c r="A27" s="90" t="s">
        <v>100</v>
      </c>
    </row>
  </sheetData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6" sqref="A26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6.5" customHeight="1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51</v>
      </c>
      <c r="B5" s="11">
        <v>2160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250</v>
      </c>
      <c r="K5" s="11">
        <v>0</v>
      </c>
      <c r="L5" s="11">
        <v>223</v>
      </c>
      <c r="M5" s="11">
        <v>0</v>
      </c>
    </row>
    <row r="6" spans="1:13" ht="15.75" customHeight="1" hidden="1">
      <c r="A6" s="22" t="s">
        <v>52</v>
      </c>
      <c r="B6" s="11">
        <v>0</v>
      </c>
      <c r="C6" s="11">
        <v>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2077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53</v>
      </c>
      <c r="B7" s="11">
        <v>0</v>
      </c>
      <c r="C7" s="11">
        <v>0</v>
      </c>
      <c r="D7" s="97" t="s">
        <v>76</v>
      </c>
      <c r="E7" s="97" t="s">
        <v>76</v>
      </c>
      <c r="F7" s="97"/>
      <c r="G7" s="97"/>
      <c r="H7" s="11">
        <v>0</v>
      </c>
      <c r="I7" s="11">
        <v>0</v>
      </c>
      <c r="J7" s="11">
        <v>1100</v>
      </c>
      <c r="K7" s="11">
        <v>0</v>
      </c>
      <c r="L7" s="11">
        <v>5056</v>
      </c>
      <c r="M7" s="11">
        <v>0</v>
      </c>
    </row>
    <row r="8" spans="1:13" ht="15" customHeight="1" hidden="1">
      <c r="A8" s="22" t="s">
        <v>54</v>
      </c>
      <c r="B8" s="11">
        <v>0</v>
      </c>
      <c r="C8" s="11">
        <v>0</v>
      </c>
      <c r="D8" s="97" t="s">
        <v>76</v>
      </c>
      <c r="E8" s="97" t="s">
        <v>76</v>
      </c>
      <c r="F8" s="97"/>
      <c r="G8" s="97"/>
      <c r="H8" s="11">
        <v>0</v>
      </c>
      <c r="I8" s="11">
        <v>0</v>
      </c>
      <c r="J8" s="11">
        <v>4491</v>
      </c>
      <c r="K8" s="11">
        <v>1000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630</v>
      </c>
      <c r="C9" s="11">
        <v>0</v>
      </c>
      <c r="D9" s="97" t="s">
        <v>76</v>
      </c>
      <c r="E9" s="97" t="s">
        <v>76</v>
      </c>
      <c r="F9" s="97"/>
      <c r="G9" s="97"/>
      <c r="H9" s="11">
        <v>0</v>
      </c>
      <c r="I9" s="11">
        <v>0</v>
      </c>
      <c r="J9" s="11">
        <v>2440</v>
      </c>
      <c r="K9" s="11">
        <v>722</v>
      </c>
      <c r="L9" s="11">
        <v>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1310</v>
      </c>
      <c r="D10" s="11">
        <v>0</v>
      </c>
      <c r="E10" s="11">
        <v>1310</v>
      </c>
      <c r="F10" s="97" t="s">
        <v>107</v>
      </c>
      <c r="G10" s="97" t="s">
        <v>107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790</v>
      </c>
      <c r="C11" s="11">
        <v>2400</v>
      </c>
      <c r="D11" s="11">
        <v>790</v>
      </c>
      <c r="E11" s="11">
        <v>2400</v>
      </c>
      <c r="F11" s="97" t="s">
        <v>107</v>
      </c>
      <c r="G11" s="97" t="s">
        <v>107</v>
      </c>
      <c r="H11" s="11">
        <v>230</v>
      </c>
      <c r="I11" s="11">
        <v>0</v>
      </c>
      <c r="J11" s="11">
        <v>200</v>
      </c>
      <c r="K11" s="11">
        <v>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447</v>
      </c>
      <c r="K12" s="11">
        <v>0</v>
      </c>
      <c r="L12" s="11">
        <v>45</v>
      </c>
      <c r="M12" s="11">
        <v>0</v>
      </c>
    </row>
    <row r="13" spans="1:13" ht="15" customHeight="1">
      <c r="A13" s="49" t="s">
        <v>67</v>
      </c>
      <c r="B13" s="11">
        <v>291</v>
      </c>
      <c r="C13" s="11">
        <v>0</v>
      </c>
      <c r="D13" s="11">
        <v>291</v>
      </c>
      <c r="E13" s="11">
        <v>0</v>
      </c>
      <c r="F13" s="11">
        <v>1304</v>
      </c>
      <c r="G13" s="11">
        <v>0</v>
      </c>
      <c r="H13" s="11">
        <v>0</v>
      </c>
      <c r="I13" s="11">
        <v>0</v>
      </c>
      <c r="J13" s="11">
        <v>580</v>
      </c>
      <c r="K13" s="11">
        <v>0</v>
      </c>
      <c r="L13" s="11">
        <v>0</v>
      </c>
      <c r="M13" s="11">
        <v>0</v>
      </c>
    </row>
    <row r="14" spans="1:13" ht="15" customHeight="1">
      <c r="A14" s="49" t="s">
        <v>68</v>
      </c>
      <c r="B14" s="11"/>
      <c r="C14" s="11"/>
      <c r="D14" s="11">
        <v>0</v>
      </c>
      <c r="E14" s="11">
        <v>0</v>
      </c>
      <c r="F14" s="11">
        <v>400</v>
      </c>
      <c r="G14" s="128">
        <v>2</v>
      </c>
      <c r="H14" s="11">
        <v>0</v>
      </c>
      <c r="I14" s="11">
        <v>410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49" t="s">
        <v>109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111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112</v>
      </c>
      <c r="B17" s="20">
        <f aca="true" t="shared" si="0" ref="B17:G17">SUM(B19,B23)</f>
        <v>0</v>
      </c>
      <c r="C17" s="20">
        <f t="shared" si="0"/>
        <v>0</v>
      </c>
      <c r="D17" s="20">
        <f t="shared" si="0"/>
        <v>0</v>
      </c>
      <c r="E17" s="20">
        <f t="shared" si="0"/>
        <v>250</v>
      </c>
      <c r="F17" s="20">
        <f t="shared" si="0"/>
        <v>0</v>
      </c>
      <c r="G17" s="141">
        <f t="shared" si="0"/>
        <v>3</v>
      </c>
      <c r="H17" s="20">
        <f aca="true" t="shared" si="1" ref="H17:M17">SUM(H19,H23)</f>
        <v>0</v>
      </c>
      <c r="I17" s="20">
        <f t="shared" si="1"/>
        <v>993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</row>
    <row r="18" spans="1:13" ht="15" customHeight="1">
      <c r="A18" s="12"/>
      <c r="B18" s="11"/>
      <c r="C18" s="11"/>
      <c r="D18" s="11"/>
      <c r="E18" s="11"/>
      <c r="F18" s="11"/>
      <c r="G18" s="128"/>
      <c r="H18" s="11"/>
      <c r="I18" s="11"/>
      <c r="J18" s="11"/>
      <c r="K18" s="11"/>
      <c r="L18" s="11"/>
      <c r="M18" s="11"/>
    </row>
    <row r="19" spans="1:13" ht="15.75" customHeight="1" hidden="1">
      <c r="A19" s="47" t="s">
        <v>28</v>
      </c>
      <c r="B19" s="13"/>
      <c r="C19" s="13"/>
      <c r="D19" s="13">
        <f>SUM(D21)</f>
        <v>0</v>
      </c>
      <c r="E19" s="13">
        <f>SUM(E21)</f>
        <v>0</v>
      </c>
      <c r="F19" s="13">
        <f aca="true" t="shared" si="2" ref="F19:M19">SUM(F21)</f>
        <v>0</v>
      </c>
      <c r="G19" s="142">
        <f t="shared" si="2"/>
        <v>0</v>
      </c>
      <c r="H19" s="13">
        <f t="shared" si="2"/>
        <v>0</v>
      </c>
      <c r="I19" s="13">
        <f t="shared" si="2"/>
        <v>0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0</v>
      </c>
    </row>
    <row r="20" spans="2:13" ht="15.75" customHeight="1" hidden="1">
      <c r="B20" s="13"/>
      <c r="C20" s="13"/>
      <c r="D20" s="13"/>
      <c r="E20" s="13"/>
      <c r="F20" s="13"/>
      <c r="G20" s="142"/>
      <c r="H20" s="13"/>
      <c r="I20" s="13"/>
      <c r="J20" s="13"/>
      <c r="K20" s="13"/>
      <c r="L20" s="13"/>
      <c r="M20" s="13"/>
    </row>
    <row r="21" spans="1:13" ht="15.75" customHeight="1" hidden="1">
      <c r="A21" s="25" t="s">
        <v>31</v>
      </c>
      <c r="B21" s="13"/>
      <c r="C21" s="13"/>
      <c r="D21" s="13">
        <v>0</v>
      </c>
      <c r="E21" s="13">
        <v>0</v>
      </c>
      <c r="F21" s="13">
        <v>0</v>
      </c>
      <c r="G21" s="142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15.75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5" customHeight="1">
      <c r="A23" s="51" t="s">
        <v>50</v>
      </c>
      <c r="B23" s="15">
        <f>SUM(B25)</f>
        <v>0</v>
      </c>
      <c r="C23" s="15">
        <f>SUM(C25)</f>
        <v>0</v>
      </c>
      <c r="D23" s="15">
        <f>SUM(D25)</f>
        <v>0</v>
      </c>
      <c r="E23" s="15">
        <f>SUM(E25)</f>
        <v>250</v>
      </c>
      <c r="F23" s="15">
        <f aca="true" t="shared" si="3" ref="F23:M23">SUM(F25)</f>
        <v>0</v>
      </c>
      <c r="G23" s="139">
        <f t="shared" si="3"/>
        <v>3</v>
      </c>
      <c r="H23" s="15">
        <f t="shared" si="3"/>
        <v>0</v>
      </c>
      <c r="I23" s="15">
        <f t="shared" si="3"/>
        <v>993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</row>
    <row r="24" spans="1:13" ht="15" customHeight="1" hidden="1">
      <c r="A24" s="31"/>
      <c r="B24" s="32"/>
      <c r="C24" s="32"/>
      <c r="D24" s="32"/>
      <c r="E24" s="32"/>
      <c r="F24" s="32"/>
      <c r="G24" s="138"/>
      <c r="H24" s="32"/>
      <c r="I24" s="32"/>
      <c r="J24" s="32"/>
      <c r="K24" s="32"/>
      <c r="L24" s="32"/>
      <c r="M24" s="33"/>
    </row>
    <row r="25" spans="1:13" ht="13.5" customHeight="1" hidden="1">
      <c r="A25" s="29" t="s">
        <v>31</v>
      </c>
      <c r="B25" s="15">
        <v>0</v>
      </c>
      <c r="C25" s="15">
        <v>0</v>
      </c>
      <c r="D25" s="15">
        <v>0</v>
      </c>
      <c r="E25" s="15">
        <v>250</v>
      </c>
      <c r="F25" s="15">
        <v>0</v>
      </c>
      <c r="G25" s="139">
        <v>3</v>
      </c>
      <c r="H25" s="15">
        <v>0</v>
      </c>
      <c r="I25" s="15">
        <v>993</v>
      </c>
      <c r="J25" s="15">
        <v>0</v>
      </c>
      <c r="K25" s="15">
        <v>0</v>
      </c>
      <c r="L25" s="34">
        <v>0</v>
      </c>
      <c r="M25" s="15">
        <v>0</v>
      </c>
    </row>
    <row r="26" ht="16.5">
      <c r="A26" s="90" t="s">
        <v>164</v>
      </c>
    </row>
    <row r="27" ht="16.5">
      <c r="A27" s="90" t="s">
        <v>100</v>
      </c>
    </row>
  </sheetData>
  <printOptions horizontalCentered="1"/>
  <pageMargins left="0.7874015748031497" right="0.7874015748031497" top="4.330708661417323" bottom="0.7086614173228347" header="0.5905511811023623" footer="0.590551181102362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6" sqref="A26"/>
    </sheetView>
  </sheetViews>
  <sheetFormatPr defaultColWidth="9.00390625" defaultRowHeight="15.75"/>
  <cols>
    <col min="1" max="1" width="26.625" style="6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0.25" customHeight="1">
      <c r="A1" s="2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7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4.25" customHeight="1" hidden="1">
      <c r="A5" s="22" t="s">
        <v>51</v>
      </c>
      <c r="B5" s="11">
        <v>0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1466</v>
      </c>
      <c r="K5" s="11">
        <v>0</v>
      </c>
      <c r="L5" s="11">
        <v>0</v>
      </c>
      <c r="M5" s="11">
        <v>0</v>
      </c>
    </row>
    <row r="6" spans="1:13" ht="14.25" customHeight="1" hidden="1">
      <c r="A6" s="22" t="s">
        <v>52</v>
      </c>
      <c r="B6" s="11">
        <v>0</v>
      </c>
      <c r="C6" s="11">
        <v>0</v>
      </c>
      <c r="D6" s="97" t="s">
        <v>76</v>
      </c>
      <c r="E6" s="97" t="s">
        <v>77</v>
      </c>
      <c r="F6" s="97"/>
      <c r="G6" s="97"/>
      <c r="H6" s="11">
        <v>0</v>
      </c>
      <c r="I6" s="11">
        <v>0</v>
      </c>
      <c r="J6" s="11">
        <v>1141</v>
      </c>
      <c r="K6" s="11">
        <v>0</v>
      </c>
      <c r="L6" s="11">
        <v>0</v>
      </c>
      <c r="M6" s="11">
        <v>0</v>
      </c>
    </row>
    <row r="7" spans="1:13" ht="14.25" customHeight="1" hidden="1">
      <c r="A7" s="22" t="s">
        <v>53</v>
      </c>
      <c r="B7" s="11">
        <v>0</v>
      </c>
      <c r="C7" s="11">
        <v>0</v>
      </c>
      <c r="D7" s="97" t="s">
        <v>76</v>
      </c>
      <c r="E7" s="97" t="s">
        <v>76</v>
      </c>
      <c r="F7" s="97"/>
      <c r="G7" s="97"/>
      <c r="H7" s="11">
        <v>0</v>
      </c>
      <c r="I7" s="11">
        <v>0</v>
      </c>
      <c r="J7" s="11">
        <v>25</v>
      </c>
      <c r="K7" s="11">
        <v>0</v>
      </c>
      <c r="L7" s="11">
        <v>0</v>
      </c>
      <c r="M7" s="11">
        <v>0</v>
      </c>
    </row>
    <row r="8" spans="1:13" ht="14.25" customHeight="1" hidden="1">
      <c r="A8" s="22" t="s">
        <v>54</v>
      </c>
      <c r="B8" s="11">
        <v>0</v>
      </c>
      <c r="C8" s="11">
        <v>0</v>
      </c>
      <c r="D8" s="97" t="s">
        <v>76</v>
      </c>
      <c r="E8" s="97" t="s">
        <v>76</v>
      </c>
      <c r="F8" s="97"/>
      <c r="G8" s="97"/>
      <c r="H8" s="11">
        <v>0</v>
      </c>
      <c r="I8" s="11">
        <v>0</v>
      </c>
      <c r="J8" s="11">
        <v>1342</v>
      </c>
      <c r="K8" s="11">
        <v>0</v>
      </c>
      <c r="L8" s="11">
        <v>0</v>
      </c>
      <c r="M8" s="11">
        <v>0</v>
      </c>
    </row>
    <row r="9" spans="1:13" ht="14.25" customHeight="1" hidden="1">
      <c r="A9" s="22" t="s">
        <v>32</v>
      </c>
      <c r="B9" s="11">
        <v>0</v>
      </c>
      <c r="C9" s="11">
        <v>0</v>
      </c>
      <c r="D9" s="97" t="s">
        <v>76</v>
      </c>
      <c r="E9" s="97" t="s">
        <v>76</v>
      </c>
      <c r="F9" s="97"/>
      <c r="G9" s="97"/>
      <c r="H9" s="11">
        <v>0</v>
      </c>
      <c r="I9" s="11">
        <v>0</v>
      </c>
      <c r="J9" s="11">
        <v>3817</v>
      </c>
      <c r="K9" s="11">
        <v>0</v>
      </c>
      <c r="L9" s="11">
        <v>0</v>
      </c>
      <c r="M9" s="11">
        <v>0</v>
      </c>
    </row>
    <row r="10" spans="1:13" ht="14.25" customHeight="1" hidden="1">
      <c r="A10" s="49" t="s">
        <v>64</v>
      </c>
      <c r="B10" s="11">
        <v>0</v>
      </c>
      <c r="C10" s="11">
        <v>40</v>
      </c>
      <c r="D10" s="11">
        <v>0</v>
      </c>
      <c r="E10" s="11">
        <v>40</v>
      </c>
      <c r="F10" s="97" t="s">
        <v>108</v>
      </c>
      <c r="G10" s="97" t="s">
        <v>108</v>
      </c>
      <c r="H10" s="11">
        <v>0</v>
      </c>
      <c r="I10" s="11">
        <v>0</v>
      </c>
      <c r="J10" s="11">
        <v>794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108</v>
      </c>
      <c r="G11" s="97" t="s">
        <v>108</v>
      </c>
      <c r="H11" s="11">
        <v>0</v>
      </c>
      <c r="I11" s="11">
        <v>0</v>
      </c>
      <c r="J11" s="11">
        <v>945</v>
      </c>
      <c r="K11" s="11">
        <v>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590</v>
      </c>
      <c r="G12" s="128">
        <v>2</v>
      </c>
      <c r="H12" s="11">
        <v>0</v>
      </c>
      <c r="I12" s="11">
        <v>0</v>
      </c>
      <c r="J12" s="11">
        <v>0</v>
      </c>
      <c r="K12" s="11">
        <v>0</v>
      </c>
      <c r="L12" s="11">
        <v>506</v>
      </c>
      <c r="M12" s="11">
        <v>0</v>
      </c>
    </row>
    <row r="13" spans="1:13" ht="15" customHeight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1774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307</v>
      </c>
      <c r="M13" s="11">
        <v>0</v>
      </c>
    </row>
    <row r="14" spans="1:13" ht="15" customHeight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283</v>
      </c>
      <c r="M14" s="11">
        <v>0</v>
      </c>
    </row>
    <row r="15" spans="1:13" ht="15" customHeight="1">
      <c r="A15" s="49" t="s">
        <v>109</v>
      </c>
      <c r="B15" s="11"/>
      <c r="C15" s="11"/>
      <c r="D15" s="11">
        <v>0</v>
      </c>
      <c r="E15" s="11">
        <v>200</v>
      </c>
      <c r="F15" s="11">
        <v>1246</v>
      </c>
      <c r="G15" s="128">
        <v>6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111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124</v>
      </c>
      <c r="M16" s="11">
        <v>0</v>
      </c>
    </row>
    <row r="17" spans="1:13" ht="15" customHeight="1">
      <c r="A17" s="49" t="s">
        <v>112</v>
      </c>
      <c r="B17" s="20">
        <f aca="true" t="shared" si="0" ref="B17:L17">SUM(B19,B23)</f>
        <v>0</v>
      </c>
      <c r="C17" s="20">
        <f t="shared" si="0"/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>SUM(M19,M23)</f>
        <v>0</v>
      </c>
    </row>
    <row r="18" spans="1:13" ht="9.75" customHeight="1" hidden="1">
      <c r="A18" s="49" t="s">
        <v>112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3.5" customHeight="1" hidden="1">
      <c r="A19" s="49" t="s">
        <v>113</v>
      </c>
      <c r="B19" s="13"/>
      <c r="C19" s="13"/>
      <c r="D19" s="13">
        <f>SUM(D21)</f>
        <v>0</v>
      </c>
      <c r="E19" s="13">
        <f>SUM(E21)</f>
        <v>0</v>
      </c>
      <c r="F19" s="13"/>
      <c r="G19" s="13"/>
      <c r="H19" s="13">
        <f aca="true" t="shared" si="1" ref="H19:M19">SUM(H21)</f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</row>
    <row r="20" spans="1:13" ht="10.5" customHeight="1" hidden="1">
      <c r="A20" s="49" t="s">
        <v>114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3.5" customHeight="1" hidden="1">
      <c r="A21" s="49" t="s">
        <v>115</v>
      </c>
      <c r="B21" s="23"/>
      <c r="C21" s="23"/>
      <c r="D21" s="23">
        <v>0</v>
      </c>
      <c r="E21" s="23">
        <v>0</v>
      </c>
      <c r="F21" s="23"/>
      <c r="G21" s="23"/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13">
        <v>0</v>
      </c>
    </row>
    <row r="22" spans="1:13" ht="1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</row>
    <row r="23" spans="1:13" ht="15" customHeight="1" hidden="1">
      <c r="A23" s="51" t="s">
        <v>55</v>
      </c>
      <c r="B23" s="34">
        <f aca="true" t="shared" si="2" ref="B23:J23">SUM(B25)</f>
        <v>0</v>
      </c>
      <c r="C23" s="34">
        <f t="shared" si="2"/>
        <v>0</v>
      </c>
      <c r="D23" s="34">
        <f t="shared" si="2"/>
        <v>0</v>
      </c>
      <c r="E23" s="34">
        <f t="shared" si="2"/>
        <v>0</v>
      </c>
      <c r="F23" s="34">
        <f t="shared" si="2"/>
        <v>0</v>
      </c>
      <c r="G23" s="34">
        <f t="shared" si="2"/>
        <v>0</v>
      </c>
      <c r="H23" s="34">
        <f t="shared" si="2"/>
        <v>0</v>
      </c>
      <c r="I23" s="34">
        <f t="shared" si="2"/>
        <v>0</v>
      </c>
      <c r="J23" s="34">
        <f t="shared" si="2"/>
        <v>0</v>
      </c>
      <c r="K23" s="34">
        <f>SUM(K25)</f>
        <v>0</v>
      </c>
      <c r="L23" s="34">
        <f>SUM(L25)</f>
        <v>0</v>
      </c>
      <c r="M23" s="15">
        <f>SUM(M25)</f>
        <v>0</v>
      </c>
    </row>
    <row r="24" spans="1:13" ht="9.75" customHeight="1" hidden="1">
      <c r="A24" s="31"/>
      <c r="B24" s="2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3.5" customHeight="1" hidden="1">
      <c r="A25" s="45" t="s">
        <v>31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15">
        <v>0</v>
      </c>
    </row>
    <row r="26" ht="16.5">
      <c r="A26" s="90" t="s">
        <v>164</v>
      </c>
    </row>
    <row r="27" ht="16.5">
      <c r="A27" s="90" t="s">
        <v>100</v>
      </c>
    </row>
  </sheetData>
  <printOptions horizontalCentered="1"/>
  <pageMargins left="0.7874015748031497" right="0.7874015748031497" top="4.330708661417323" bottom="0.7086614173228347" header="0.5905511811023623" footer="0.590551181102362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26" sqref="A26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0.25" customHeight="1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72</v>
      </c>
      <c r="C2" s="5"/>
      <c r="D2" s="5" t="s">
        <v>106</v>
      </c>
      <c r="E2" s="5"/>
      <c r="F2" s="5"/>
      <c r="G2" s="5"/>
      <c r="H2" s="5" t="s">
        <v>73</v>
      </c>
      <c r="I2" s="5"/>
      <c r="J2" s="5" t="s">
        <v>74</v>
      </c>
      <c r="K2" s="5"/>
      <c r="L2" s="5" t="s">
        <v>75</v>
      </c>
      <c r="M2" s="95"/>
    </row>
    <row r="3" spans="1:13" ht="16.5">
      <c r="A3" s="19" t="s">
        <v>33</v>
      </c>
      <c r="B3" s="96" t="s">
        <v>27</v>
      </c>
      <c r="C3" s="94" t="s">
        <v>71</v>
      </c>
      <c r="D3" s="96" t="s">
        <v>27</v>
      </c>
      <c r="E3" s="94" t="s">
        <v>71</v>
      </c>
      <c r="F3" s="96" t="s">
        <v>101</v>
      </c>
      <c r="G3" s="96" t="s">
        <v>102</v>
      </c>
      <c r="H3" s="96" t="s">
        <v>27</v>
      </c>
      <c r="I3" s="94" t="s">
        <v>71</v>
      </c>
      <c r="J3" s="96" t="s">
        <v>27</v>
      </c>
      <c r="K3" s="94" t="s">
        <v>71</v>
      </c>
      <c r="L3" s="96" t="s">
        <v>27</v>
      </c>
      <c r="M3" s="94" t="s">
        <v>71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103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7" t="s">
        <v>76</v>
      </c>
      <c r="E5" s="97" t="s">
        <v>76</v>
      </c>
      <c r="F5" s="97"/>
      <c r="G5" s="97"/>
      <c r="H5" s="11">
        <v>0</v>
      </c>
      <c r="I5" s="11">
        <v>0</v>
      </c>
      <c r="J5" s="11">
        <v>1715</v>
      </c>
      <c r="K5" s="11">
        <v>0</v>
      </c>
      <c r="L5" s="11">
        <v>130</v>
      </c>
      <c r="M5" s="11">
        <v>0</v>
      </c>
    </row>
    <row r="6" spans="1:13" ht="15" customHeight="1" hidden="1">
      <c r="A6" s="22" t="s">
        <v>46</v>
      </c>
      <c r="B6" s="11">
        <v>424</v>
      </c>
      <c r="C6" s="11">
        <v>0</v>
      </c>
      <c r="D6" s="97" t="s">
        <v>76</v>
      </c>
      <c r="E6" s="97" t="s">
        <v>77</v>
      </c>
      <c r="F6" s="97"/>
      <c r="G6" s="97"/>
      <c r="H6" s="11">
        <v>1245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2247</v>
      </c>
      <c r="C7" s="11">
        <v>0</v>
      </c>
      <c r="D7" s="97" t="s">
        <v>76</v>
      </c>
      <c r="E7" s="97" t="s">
        <v>76</v>
      </c>
      <c r="F7" s="97"/>
      <c r="G7" s="97"/>
      <c r="H7" s="11">
        <v>35</v>
      </c>
      <c r="I7" s="11">
        <v>0</v>
      </c>
      <c r="J7" s="11">
        <v>993</v>
      </c>
      <c r="K7" s="11">
        <v>0</v>
      </c>
      <c r="L7" s="11">
        <v>13067</v>
      </c>
      <c r="M7" s="11">
        <v>0</v>
      </c>
    </row>
    <row r="8" spans="1:13" ht="15" customHeight="1" hidden="1">
      <c r="A8" s="22" t="s">
        <v>48</v>
      </c>
      <c r="B8" s="11">
        <v>0</v>
      </c>
      <c r="C8" s="11">
        <v>0</v>
      </c>
      <c r="D8" s="97" t="s">
        <v>76</v>
      </c>
      <c r="E8" s="97" t="s">
        <v>76</v>
      </c>
      <c r="F8" s="97"/>
      <c r="G8" s="97"/>
      <c r="H8" s="11">
        <v>0</v>
      </c>
      <c r="I8" s="11">
        <v>0</v>
      </c>
      <c r="J8" s="11">
        <v>2864</v>
      </c>
      <c r="K8" s="11">
        <v>0</v>
      </c>
      <c r="L8" s="11">
        <v>0</v>
      </c>
      <c r="M8" s="11">
        <v>50</v>
      </c>
    </row>
    <row r="9" spans="1:13" ht="15" customHeight="1" hidden="1">
      <c r="A9" s="22" t="s">
        <v>32</v>
      </c>
      <c r="B9" s="11">
        <v>0</v>
      </c>
      <c r="C9" s="11">
        <v>0</v>
      </c>
      <c r="D9" s="97" t="s">
        <v>76</v>
      </c>
      <c r="E9" s="97" t="s">
        <v>76</v>
      </c>
      <c r="F9" s="97"/>
      <c r="G9" s="97"/>
      <c r="H9" s="11">
        <v>0</v>
      </c>
      <c r="I9" s="11">
        <v>0</v>
      </c>
      <c r="J9" s="11">
        <v>3975</v>
      </c>
      <c r="K9" s="11">
        <v>0</v>
      </c>
      <c r="L9" s="11">
        <v>68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107</v>
      </c>
      <c r="G10" s="97" t="s">
        <v>107</v>
      </c>
      <c r="H10" s="11">
        <v>0</v>
      </c>
      <c r="I10" s="11">
        <v>0</v>
      </c>
      <c r="J10" s="11">
        <v>3555</v>
      </c>
      <c r="K10" s="11">
        <v>1170</v>
      </c>
      <c r="L10" s="11">
        <v>213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107</v>
      </c>
      <c r="G11" s="97" t="s">
        <v>107</v>
      </c>
      <c r="H11" s="11">
        <v>0</v>
      </c>
      <c r="I11" s="11">
        <v>0</v>
      </c>
      <c r="J11" s="11">
        <v>3496</v>
      </c>
      <c r="K11" s="11">
        <v>0</v>
      </c>
      <c r="L11" s="11">
        <v>186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946</v>
      </c>
      <c r="K12" s="11">
        <v>0</v>
      </c>
      <c r="L12" s="11">
        <v>0</v>
      </c>
      <c r="M12" s="11">
        <v>0</v>
      </c>
    </row>
    <row r="13" spans="1:13" ht="15" customHeight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8">
        <v>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>
      <c r="A14" s="49" t="s">
        <v>68</v>
      </c>
      <c r="B14" s="11"/>
      <c r="C14" s="11"/>
      <c r="D14" s="11">
        <v>0</v>
      </c>
      <c r="E14" s="11">
        <v>0</v>
      </c>
      <c r="F14" s="11">
        <v>1316</v>
      </c>
      <c r="G14" s="11">
        <v>0</v>
      </c>
      <c r="H14" s="11">
        <v>0</v>
      </c>
      <c r="I14" s="11">
        <v>0</v>
      </c>
      <c r="J14" s="11">
        <v>500</v>
      </c>
      <c r="K14" s="11">
        <v>250</v>
      </c>
      <c r="L14" s="11">
        <v>244</v>
      </c>
      <c r="M14" s="11">
        <v>0</v>
      </c>
    </row>
    <row r="15" spans="1:13" ht="15" customHeight="1">
      <c r="A15" s="49" t="s">
        <v>109</v>
      </c>
      <c r="B15" s="11"/>
      <c r="C15" s="11"/>
      <c r="D15" s="11">
        <v>0</v>
      </c>
      <c r="E15" s="11">
        <v>0</v>
      </c>
      <c r="F15" s="11">
        <v>1668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111</v>
      </c>
      <c r="B16" s="11"/>
      <c r="C16" s="11"/>
      <c r="D16" s="11">
        <v>300</v>
      </c>
      <c r="E16" s="11">
        <v>0</v>
      </c>
      <c r="F16" s="11">
        <v>450</v>
      </c>
      <c r="G16" s="11">
        <v>0</v>
      </c>
      <c r="H16" s="11">
        <v>0</v>
      </c>
      <c r="I16" s="11">
        <v>0</v>
      </c>
      <c r="J16" s="11">
        <v>0</v>
      </c>
      <c r="K16" s="11">
        <v>895</v>
      </c>
      <c r="L16" s="11">
        <v>0</v>
      </c>
      <c r="M16" s="11">
        <v>0</v>
      </c>
    </row>
    <row r="17" spans="1:13" ht="15" customHeight="1">
      <c r="A17" s="49" t="s">
        <v>112</v>
      </c>
      <c r="B17" s="20">
        <f aca="true" t="shared" si="0" ref="B17:K17">SUM(B19,B23)</f>
        <v>0</v>
      </c>
      <c r="C17" s="20">
        <f t="shared" si="0"/>
        <v>0</v>
      </c>
      <c r="D17" s="20">
        <f t="shared" si="0"/>
        <v>80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>SUM(L19,L23)</f>
        <v>0</v>
      </c>
      <c r="M17" s="20">
        <f>SUM(M19,M23)</f>
        <v>0</v>
      </c>
    </row>
    <row r="18" spans="2:13" ht="1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4" ht="15" customHeight="1" hidden="1">
      <c r="A19" s="47" t="s">
        <v>28</v>
      </c>
      <c r="B19" s="13"/>
      <c r="C19" s="13"/>
      <c r="D19" s="13">
        <f>SUM(D21)</f>
        <v>0</v>
      </c>
      <c r="E19" s="13">
        <f>SUM(E21)</f>
        <v>0</v>
      </c>
      <c r="F19" s="13"/>
      <c r="G19" s="13"/>
      <c r="H19" s="13">
        <f aca="true" t="shared" si="1" ref="H19:M19">SUM(H21)</f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7"/>
    </row>
    <row r="20" spans="2:13" ht="15" customHeight="1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5" customHeight="1" hidden="1">
      <c r="A21" s="25" t="s">
        <v>31</v>
      </c>
      <c r="B21" s="13"/>
      <c r="C21" s="13"/>
      <c r="D21" s="13">
        <v>0</v>
      </c>
      <c r="E21" s="13">
        <v>0</v>
      </c>
      <c r="F21" s="13"/>
      <c r="G21" s="13"/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12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15" customHeight="1">
      <c r="A23" s="53" t="s">
        <v>56</v>
      </c>
      <c r="B23" s="15">
        <f>SUM(B25)</f>
        <v>0</v>
      </c>
      <c r="C23" s="15">
        <f>SUM(C25)</f>
        <v>0</v>
      </c>
      <c r="D23" s="15">
        <f aca="true" t="shared" si="2" ref="D23:K23">SUM(D25)</f>
        <v>80</v>
      </c>
      <c r="E23" s="15">
        <f t="shared" si="2"/>
        <v>0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>SUM(L25)</f>
        <v>0</v>
      </c>
      <c r="M23" s="15">
        <f>SUM(M25)</f>
        <v>0</v>
      </c>
    </row>
    <row r="24" spans="1:13" ht="12" customHeight="1" hidden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5" customHeight="1" hidden="1">
      <c r="A25" s="21" t="s">
        <v>31</v>
      </c>
      <c r="B25" s="15">
        <v>0</v>
      </c>
      <c r="C25" s="15">
        <v>0</v>
      </c>
      <c r="D25" s="15">
        <v>80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ht="16.5">
      <c r="A26" s="90" t="s">
        <v>164</v>
      </c>
    </row>
    <row r="27" ht="16.5">
      <c r="A27" s="90" t="s">
        <v>100</v>
      </c>
    </row>
  </sheetData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49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6.5">
      <c r="A3" s="19"/>
      <c r="B3" s="144"/>
      <c r="C3" s="145"/>
      <c r="D3" s="144"/>
      <c r="E3" s="145"/>
      <c r="F3" s="144"/>
      <c r="G3" s="144"/>
      <c r="H3" s="144"/>
      <c r="I3" s="145"/>
      <c r="J3" s="144"/>
      <c r="K3" s="145"/>
      <c r="L3" s="144"/>
      <c r="M3" s="145"/>
    </row>
    <row r="4" spans="1:13" ht="17.25" customHeight="1">
      <c r="A4" s="146"/>
      <c r="B4" s="143"/>
      <c r="C4" s="143"/>
      <c r="D4" s="143"/>
      <c r="E4" s="143"/>
      <c r="F4" s="144"/>
      <c r="G4" s="144"/>
      <c r="H4" s="143"/>
      <c r="I4" s="143"/>
      <c r="J4" s="143"/>
      <c r="K4" s="143"/>
      <c r="L4" s="143"/>
      <c r="M4" s="143"/>
    </row>
    <row r="5" spans="1:13" ht="17.25" customHeight="1" hidden="1">
      <c r="A5" s="22"/>
      <c r="B5" s="147"/>
      <c r="C5" s="147"/>
      <c r="D5" s="148"/>
      <c r="E5" s="148"/>
      <c r="F5" s="148"/>
      <c r="G5" s="148"/>
      <c r="H5" s="147"/>
      <c r="I5" s="147"/>
      <c r="J5" s="147"/>
      <c r="K5" s="147"/>
      <c r="L5" s="147"/>
      <c r="M5" s="147"/>
    </row>
    <row r="6" spans="1:13" ht="17.25" customHeight="1" hidden="1">
      <c r="A6" s="22"/>
      <c r="B6" s="147"/>
      <c r="C6" s="147"/>
      <c r="D6" s="148"/>
      <c r="E6" s="148"/>
      <c r="F6" s="148"/>
      <c r="G6" s="148"/>
      <c r="H6" s="147"/>
      <c r="I6" s="147"/>
      <c r="J6" s="147"/>
      <c r="K6" s="147"/>
      <c r="L6" s="147"/>
      <c r="M6" s="147"/>
    </row>
    <row r="7" spans="1:13" ht="17.25" customHeight="1" hidden="1">
      <c r="A7" s="22"/>
      <c r="B7" s="147"/>
      <c r="C7" s="147"/>
      <c r="D7" s="148"/>
      <c r="E7" s="148"/>
      <c r="F7" s="148"/>
      <c r="G7" s="148"/>
      <c r="H7" s="147"/>
      <c r="I7" s="147"/>
      <c r="J7" s="147"/>
      <c r="K7" s="147"/>
      <c r="L7" s="147"/>
      <c r="M7" s="147"/>
    </row>
    <row r="8" spans="1:13" ht="17.25" customHeight="1" hidden="1">
      <c r="A8" s="22"/>
      <c r="B8" s="147"/>
      <c r="C8" s="147"/>
      <c r="D8" s="148"/>
      <c r="E8" s="148"/>
      <c r="F8" s="148"/>
      <c r="G8" s="148"/>
      <c r="H8" s="147"/>
      <c r="I8" s="147"/>
      <c r="J8" s="147"/>
      <c r="K8" s="147"/>
      <c r="L8" s="147"/>
      <c r="M8" s="147"/>
    </row>
    <row r="9" spans="1:13" ht="17.25" customHeight="1" hidden="1">
      <c r="A9" s="22"/>
      <c r="B9" s="147"/>
      <c r="C9" s="147"/>
      <c r="D9" s="148"/>
      <c r="E9" s="148"/>
      <c r="F9" s="148"/>
      <c r="G9" s="148"/>
      <c r="H9" s="147"/>
      <c r="I9" s="147"/>
      <c r="J9" s="147"/>
      <c r="K9" s="147"/>
      <c r="L9" s="147"/>
      <c r="M9" s="147"/>
    </row>
    <row r="10" spans="1:13" ht="17.25" customHeight="1" hidden="1">
      <c r="A10" s="49"/>
      <c r="B10" s="147"/>
      <c r="C10" s="147"/>
      <c r="D10" s="147"/>
      <c r="E10" s="147"/>
      <c r="F10" s="148"/>
      <c r="G10" s="148"/>
      <c r="H10" s="147"/>
      <c r="I10" s="147"/>
      <c r="J10" s="147"/>
      <c r="K10" s="147"/>
      <c r="L10" s="147"/>
      <c r="M10" s="147"/>
    </row>
    <row r="11" spans="1:13" ht="17.25" customHeight="1" hidden="1">
      <c r="A11" s="49"/>
      <c r="B11" s="147"/>
      <c r="C11" s="147"/>
      <c r="D11" s="147"/>
      <c r="E11" s="147"/>
      <c r="F11" s="148"/>
      <c r="G11" s="148"/>
      <c r="H11" s="147"/>
      <c r="I11" s="147"/>
      <c r="J11" s="147"/>
      <c r="K11" s="147"/>
      <c r="L11" s="147"/>
      <c r="M11" s="147"/>
    </row>
    <row r="12" spans="1:13" ht="17.25" customHeight="1" hidden="1">
      <c r="A12" s="4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3" ht="17.25" customHeight="1">
      <c r="A13" s="4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ht="17.25" customHeight="1">
      <c r="A14" s="4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3" ht="17.25" customHeight="1">
      <c r="A15" s="4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1:13" ht="17.25" customHeight="1">
      <c r="A16" s="4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</row>
    <row r="17" spans="1:13" ht="17.25" customHeight="1">
      <c r="A17" s="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</row>
    <row r="18" spans="1:13" ht="12.75" customHeight="1">
      <c r="A18" s="1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</row>
    <row r="19" spans="1:13" ht="16.5">
      <c r="A19" s="3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2:13" ht="16.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6.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6.5">
      <c r="A22" s="15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6.5">
      <c r="A23" s="15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表8之2、禦潮(海堤)工程實施（2007）</dc:title>
  <dc:subject>表8之2、禦潮(海堤)工程實施（2007）</dc:subject>
  <dc:creator>經濟部水利署</dc:creator>
  <cp:keywords>表8之2、禦潮(海堤)工程實施（2007）</cp:keywords>
  <dc:description>表8之2、禦潮(海堤)工程實施（2007）</dc:description>
  <cp:lastModifiedBy>施雙鳳</cp:lastModifiedBy>
  <cp:lastPrinted>2008-07-07T03:42:25Z</cp:lastPrinted>
  <dcterms:created xsi:type="dcterms:W3CDTF">2005-07-04T01:21:39Z</dcterms:created>
  <dcterms:modified xsi:type="dcterms:W3CDTF">2008-10-23T04:16:37Z</dcterms:modified>
  <cp:category>I6Z</cp:category>
  <cp:version/>
  <cp:contentType/>
  <cp:contentStatus/>
</cp:coreProperties>
</file>