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80" tabRatio="601" firstSheet="1" activeTab="11"/>
  </bookViews>
  <sheets>
    <sheet name="現有水庫水壩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北市" sheetId="19" r:id="rId19"/>
    <sheet name="高市" sheetId="20" r:id="rId20"/>
    <sheet name="金門縣" sheetId="21" r:id="rId21"/>
    <sheet name="連江縣" sheetId="22" r:id="rId22"/>
  </sheets>
  <definedNames>
    <definedName name="_xlnm.Print_Area" localSheetId="18">'北市'!$A$1:$K$21</definedName>
    <definedName name="_xlnm.Print_Area" localSheetId="16">'竹市'!$A$1:$K$25</definedName>
    <definedName name="_xlnm.Print_Area" localSheetId="2">'宜蘭'!$A$1:$K$25</definedName>
    <definedName name="_xlnm.Print_Area" localSheetId="13">'花蓮'!$A$1:$K$37</definedName>
    <definedName name="_xlnm.Print_Area" localSheetId="20">'金門縣'!$A$1:$K$47</definedName>
    <definedName name="_xlnm.Print_Area" localSheetId="7">'南投'!$A$1:$K$72</definedName>
    <definedName name="_xlnm.Print_Area" localSheetId="11">'屏東'!$A$1:$K$28</definedName>
    <definedName name="_xlnm.Print_Area" localSheetId="5">'苗栗'!$A$1:$K$43</definedName>
    <definedName name="_xlnm.Print_Area" localSheetId="3">'桃園'!$A$1:$K$34</definedName>
    <definedName name="_xlnm.Print_Area" localSheetId="19">'高市'!$A$1:$K$21</definedName>
    <definedName name="_xlnm.Print_Area" localSheetId="10">'高雄'!$A$1:$K$51</definedName>
    <definedName name="_xlnm.Print_Area" localSheetId="15">'基市'!$A$1:$K$34</definedName>
    <definedName name="_xlnm.Print_Area" localSheetId="0">'現有水庫水壩'!$B$1:$I$55</definedName>
    <definedName name="_xlnm.Print_Area" localSheetId="21">'連江縣'!$A$1:$K$37</definedName>
    <definedName name="_xlnm.Print_Area" localSheetId="4">'新竹'!$A$1:$K$38</definedName>
    <definedName name="_xlnm.Print_Area" localSheetId="17">'嘉市'!$A$1:$K$24</definedName>
    <definedName name="_xlnm.Print_Area" localSheetId="8">'嘉義'!$A$1:$K$35</definedName>
    <definedName name="_xlnm.Print_Area" localSheetId="6">'臺中'!$A$1:$K$41</definedName>
    <definedName name="_xlnm.Print_Area" localSheetId="1">'臺北'!$A$1:$K$52</definedName>
    <definedName name="_xlnm.Print_Area" localSheetId="12">'臺東'!$A$1:$K$25</definedName>
    <definedName name="_xlnm.Print_Area" localSheetId="9">'臺南'!$A$1:$K$68</definedName>
    <definedName name="_xlnm.Print_Area" localSheetId="14">'澎湖'!$A$1:$K$43</definedName>
  </definedNames>
  <calcPr fullCalcOnLoad="1"/>
</workbook>
</file>

<file path=xl/sharedStrings.xml><?xml version="1.0" encoding="utf-8"?>
<sst xmlns="http://schemas.openxmlformats.org/spreadsheetml/2006/main" count="2204" uniqueCount="629">
  <si>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</si>
  <si>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</si>
  <si>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</si>
  <si>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</si>
  <si>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</si>
  <si>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</si>
  <si>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</si>
  <si>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</si>
  <si>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</si>
  <si>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</si>
  <si>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</si>
  <si>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</si>
  <si>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</si>
  <si>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</si>
  <si>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</si>
  <si>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</si>
  <si>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</si>
  <si>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</si>
  <si>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</si>
  <si>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</si>
  <si>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</si>
  <si>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</si>
  <si>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</si>
  <si>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</si>
  <si>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</si>
  <si>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</si>
  <si>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</si>
  <si>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</si>
  <si>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</si>
  <si>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</si>
  <si>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</si>
  <si>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</si>
  <si>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</si>
  <si>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</si>
  <si>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</si>
  <si>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</si>
  <si>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</si>
  <si>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</si>
  <si>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</si>
  <si>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</si>
  <si>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</si>
  <si>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</si>
  <si>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</si>
  <si>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</si>
  <si>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新店溪</t>
  </si>
  <si>
    <t>新店市</t>
  </si>
  <si>
    <t>大漢溪</t>
  </si>
  <si>
    <t>復興鄉</t>
  </si>
  <si>
    <t>峨眉溪</t>
  </si>
  <si>
    <t>峨眉鄉</t>
  </si>
  <si>
    <t>混凝土壩</t>
  </si>
  <si>
    <t>灌           溉</t>
  </si>
  <si>
    <t>寶山鄉</t>
  </si>
  <si>
    <t>造橋鄉</t>
  </si>
  <si>
    <t>老田寮溪</t>
  </si>
  <si>
    <t>頭屋鄉</t>
  </si>
  <si>
    <t>大甲溪</t>
  </si>
  <si>
    <t>和平鄉</t>
  </si>
  <si>
    <t>發電</t>
  </si>
  <si>
    <t>發           電</t>
  </si>
  <si>
    <t>石岡鄉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</si>
  <si>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</si>
  <si>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</si>
  <si>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</si>
  <si>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</si>
  <si>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</si>
  <si>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</si>
  <si>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</si>
  <si>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</si>
  <si>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柳營鄉</t>
  </si>
  <si>
    <t>曾 文 溪</t>
  </si>
  <si>
    <t>新化鎮</t>
  </si>
  <si>
    <t>灌             溉</t>
  </si>
  <si>
    <t>白河鎮</t>
  </si>
  <si>
    <t>南化鄉</t>
  </si>
  <si>
    <t>高 屏 溪</t>
  </si>
  <si>
    <t>鳥松鄉</t>
  </si>
  <si>
    <t>東 港 溪</t>
  </si>
  <si>
    <t>林園鄉</t>
  </si>
  <si>
    <t>恆春鎮</t>
  </si>
  <si>
    <t>東港溪</t>
  </si>
  <si>
    <t>牡丹鄉</t>
  </si>
  <si>
    <t>港底溪</t>
  </si>
  <si>
    <t>湖西鄉</t>
  </si>
  <si>
    <t>馬公市</t>
  </si>
  <si>
    <t>—</t>
  </si>
  <si>
    <t>白沙鄉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</si>
  <si>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</si>
  <si>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</si>
  <si>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</si>
  <si>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</si>
  <si>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</si>
  <si>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</si>
  <si>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</si>
  <si>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</si>
  <si>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</si>
  <si>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</si>
  <si>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</si>
  <si>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</si>
  <si>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</si>
  <si>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</si>
  <si>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</si>
  <si>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</si>
  <si>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</si>
  <si>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</si>
  <si>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</si>
  <si>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</si>
  <si>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</si>
  <si>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</si>
  <si>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</si>
  <si>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</si>
  <si>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</si>
  <si>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灌           溉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</si>
  <si>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</si>
  <si>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</si>
  <si>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</si>
  <si>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</si>
  <si>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</si>
  <si>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</si>
  <si>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</si>
  <si>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</si>
  <si>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</si>
  <si>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</si>
  <si>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</si>
  <si>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</si>
  <si>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 xml:space="preserve"> 赤崁地下水庫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</si>
  <si>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</si>
  <si>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</si>
  <si>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</si>
  <si>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</si>
  <si>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</si>
  <si>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</si>
  <si>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</si>
  <si>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老田寮溪</t>
  </si>
  <si>
    <t>(同鹿寮溪、曾文、仁義潭、內埔子)</t>
  </si>
  <si>
    <t>民雄鄉</t>
  </si>
  <si>
    <t>灌溉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</si>
  <si>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</si>
  <si>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</si>
  <si>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</si>
  <si>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</si>
  <si>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</si>
  <si>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</si>
  <si>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</si>
  <si>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</si>
  <si>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</si>
  <si>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</si>
  <si>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</si>
  <si>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</si>
  <si>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</si>
  <si>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</si>
  <si>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</si>
  <si>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</si>
  <si>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</si>
  <si>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</si>
  <si>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</si>
  <si>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</si>
  <si>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</si>
  <si>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</si>
  <si>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</si>
  <si>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公共給水</t>
  </si>
  <si>
    <t>公共給水</t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</si>
  <si>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</si>
  <si>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</si>
  <si>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</si>
  <si>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</si>
  <si>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</si>
  <si>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</si>
  <si>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</si>
  <si>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土石路堤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</si>
  <si>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</si>
  <si>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</si>
  <si>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</si>
  <si>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</si>
  <si>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</si>
  <si>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</si>
  <si>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</si>
  <si>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</si>
  <si>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</si>
  <si>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</si>
  <si>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</si>
  <si>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</si>
  <si>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發           電</t>
  </si>
  <si>
    <t>萬大溪</t>
  </si>
  <si>
    <t>銃櫃溪</t>
  </si>
  <si>
    <t>北港溪</t>
  </si>
  <si>
    <t>南港溪</t>
  </si>
  <si>
    <t>集集鎮</t>
  </si>
  <si>
    <t>混凝土堰</t>
  </si>
  <si>
    <t>公共給水、灌溉、觀光</t>
  </si>
  <si>
    <t>發電、觀光、公共給水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</si>
  <si>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</si>
  <si>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</si>
  <si>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</si>
  <si>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r>
      <t>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</si>
  <si>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</si>
  <si>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 xml:space="preserve"> 隘 　寮 　堰</t>
  </si>
  <si>
    <t>隘寮溪</t>
  </si>
  <si>
    <t>三地鄉</t>
  </si>
  <si>
    <t>灌溉、公共給水</t>
  </si>
  <si>
    <t>新園鄉</t>
  </si>
  <si>
    <t>士林攔河堰</t>
  </si>
  <si>
    <t>三義鄉</t>
  </si>
  <si>
    <t>發電、公共給水、灌溉、觀光</t>
  </si>
  <si>
    <t>泰安鄉</t>
  </si>
  <si>
    <t>發電</t>
  </si>
  <si>
    <t>公共給水、灌溉</t>
  </si>
  <si>
    <t>巴 陵 壩</t>
  </si>
  <si>
    <t>攔砂</t>
  </si>
  <si>
    <t>公共給水、灌溉、發電、防洪、觀光</t>
  </si>
  <si>
    <t>美 濃 溪</t>
  </si>
  <si>
    <t>美濃鎮</t>
  </si>
  <si>
    <t>大樹鄉</t>
  </si>
  <si>
    <t>獅 龍 溪</t>
  </si>
  <si>
    <t>仁武鄉</t>
  </si>
  <si>
    <t>荖 濃 溪</t>
  </si>
  <si>
    <t>六龜鄉</t>
  </si>
  <si>
    <t>灌溉、觀光</t>
  </si>
  <si>
    <t>公共給水、觀光</t>
  </si>
  <si>
    <t>灌溉、防洪、公共給水</t>
  </si>
  <si>
    <t>八掌溪</t>
  </si>
  <si>
    <t>土石壩</t>
  </si>
  <si>
    <t>朴子溪</t>
  </si>
  <si>
    <t>番路鄉</t>
  </si>
  <si>
    <t>混凝土壩</t>
  </si>
  <si>
    <t>灌溉、公共給水、觀光</t>
  </si>
  <si>
    <t>發電、灌溉、公共給水、防洪、觀光</t>
  </si>
  <si>
    <t>三峽河</t>
  </si>
  <si>
    <t>大漢溪</t>
  </si>
  <si>
    <t>三峽鎮</t>
  </si>
  <si>
    <t>烏來鄉</t>
  </si>
  <si>
    <t>鹿野溪</t>
  </si>
  <si>
    <t>流麻溝</t>
  </si>
  <si>
    <t>灌溉</t>
  </si>
  <si>
    <t>鹿 寮 溪</t>
  </si>
  <si>
    <t>白河鎮</t>
  </si>
  <si>
    <t>混凝土心牆土壩</t>
  </si>
  <si>
    <t>混凝土心牆土壩</t>
  </si>
  <si>
    <t>橡皮壩</t>
  </si>
  <si>
    <t>茄 苳 溪</t>
  </si>
  <si>
    <t>塭厝廓溪</t>
  </si>
  <si>
    <t>菜 寮 溪</t>
  </si>
  <si>
    <t>白 河 溪</t>
  </si>
  <si>
    <t>灌溉、公共給水、觀光</t>
  </si>
  <si>
    <t>─</t>
  </si>
  <si>
    <t>望安鄉</t>
  </si>
  <si>
    <t>(　同　粗　坑　堰　)</t>
  </si>
  <si>
    <r>
      <t>( 同 劍 潭 、 明 德 、 永 和 山 、 鯉 魚 潭 ( 1 期 ) )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</si>
  <si>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</si>
  <si>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</si>
  <si>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t>頭屋鄉</t>
  </si>
  <si>
    <t>土壩</t>
  </si>
  <si>
    <t>鳶　山　堰</t>
  </si>
  <si>
    <t>大漢溪</t>
  </si>
  <si>
    <t>阿　玉　壩</t>
  </si>
  <si>
    <t>桶後溪</t>
  </si>
  <si>
    <t>烏來鄉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</si>
  <si>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</si>
  <si>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</si>
  <si>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</si>
  <si>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</si>
  <si>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</si>
  <si>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新店市</t>
  </si>
  <si>
    <t>直　潭　壩</t>
  </si>
  <si>
    <t>青　潭　堰</t>
  </si>
  <si>
    <t>觀光</t>
  </si>
  <si>
    <t>榮 華 壩</t>
  </si>
  <si>
    <t>攔      砂、發      電</t>
  </si>
  <si>
    <t>頭前溪</t>
  </si>
  <si>
    <t>小雪溪</t>
  </si>
  <si>
    <t>和平鄉</t>
  </si>
  <si>
    <r>
      <t>發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電</t>
    </r>
  </si>
  <si>
    <t>秀林鄉</t>
  </si>
  <si>
    <t>美崙溪</t>
  </si>
  <si>
    <t>木瓜溪</t>
  </si>
  <si>
    <t>美崙溪攔河堰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</si>
  <si>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</si>
  <si>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</si>
  <si>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</si>
  <si>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</si>
  <si>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</si>
  <si>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</si>
  <si>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</si>
  <si>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</si>
  <si>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</si>
  <si>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</si>
  <si>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奧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萬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大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</si>
  <si>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</si>
  <si>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</si>
  <si>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</si>
  <si>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集集攔河堰</t>
  </si>
  <si>
    <t>土壩</t>
  </si>
  <si>
    <r>
      <t>霧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</si>
  <si>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八十九年底</t>
  </si>
  <si>
    <r>
      <t>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峽</t>
    </r>
    <r>
      <rPr>
        <sz val="7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</si>
  <si>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壩堰型式</t>
  </si>
  <si>
    <t>壩堰高</t>
  </si>
  <si>
    <t>壩堰長</t>
  </si>
  <si>
    <t>碧潭攔河堰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</si>
  <si>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</si>
  <si>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</si>
  <si>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</si>
  <si>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</si>
  <si>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</si>
  <si>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</si>
  <si>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</si>
  <si>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</si>
  <si>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t>扒子岡水庫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</si>
  <si>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</si>
  <si>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</si>
  <si>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</si>
  <si>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</si>
  <si>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</si>
  <si>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</si>
  <si>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日月潭水庫</t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</si>
  <si>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</si>
  <si>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</si>
  <si>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</si>
  <si>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</si>
  <si>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</si>
  <si>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</si>
  <si>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</si>
  <si>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</si>
  <si>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</si>
  <si>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</si>
  <si>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</si>
  <si>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</si>
  <si>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</si>
  <si>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</si>
  <si>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</si>
  <si>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</si>
  <si>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乾隆</t>
    </r>
    <r>
      <rPr>
        <sz val="12"/>
        <rFont val="Times New Roman"/>
        <family val="1"/>
      </rPr>
      <t>13</t>
    </r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</si>
  <si>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</si>
  <si>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</si>
  <si>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</si>
  <si>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</si>
  <si>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</si>
  <si>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壩</t>
    </r>
  </si>
  <si>
    <t xml:space="preserve"> 東港溪攔河壩</t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</si>
  <si>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</si>
  <si>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</si>
  <si>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</si>
  <si>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</si>
  <si>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</si>
  <si>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</si>
  <si>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</si>
  <si>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公共給水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</si>
  <si>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</si>
  <si>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</si>
  <si>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</si>
  <si>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</si>
  <si>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</si>
  <si>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r>
      <t xml:space="preserve"> 東</t>
    </r>
    <r>
      <rPr>
        <sz val="7"/>
        <rFont val="標楷體"/>
        <family val="4"/>
      </rPr>
      <t>　</t>
    </r>
    <r>
      <rPr>
        <sz val="12"/>
        <rFont val="標楷體"/>
        <family val="4"/>
      </rPr>
      <t>衛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</si>
  <si>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小</t>
    </r>
    <r>
      <rPr>
        <sz val="7"/>
        <rFont val="標楷體"/>
        <family val="4"/>
      </rPr>
      <t>　</t>
    </r>
    <r>
      <rPr>
        <sz val="12"/>
        <rFont val="標楷體"/>
        <family val="4"/>
      </rPr>
      <t>池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</si>
  <si>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西</t>
    </r>
    <r>
      <rPr>
        <sz val="7"/>
        <rFont val="標楷體"/>
        <family val="4"/>
      </rPr>
      <t>　</t>
    </r>
    <r>
      <rPr>
        <sz val="12"/>
        <rFont val="標楷體"/>
        <family val="4"/>
      </rPr>
      <t>安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</si>
  <si>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興</t>
    </r>
    <r>
      <rPr>
        <sz val="7"/>
        <rFont val="標楷體"/>
        <family val="4"/>
      </rPr>
      <t>　</t>
    </r>
    <r>
      <rPr>
        <sz val="12"/>
        <rFont val="標楷體"/>
        <family val="4"/>
      </rPr>
      <t>仁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</si>
  <si>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成</t>
    </r>
    <r>
      <rPr>
        <sz val="7"/>
        <rFont val="標楷體"/>
        <family val="4"/>
      </rPr>
      <t>　</t>
    </r>
    <r>
      <rPr>
        <sz val="12"/>
        <rFont val="標楷體"/>
        <family val="4"/>
      </rPr>
      <t>功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</si>
  <si>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七</t>
    </r>
    <r>
      <rPr>
        <sz val="7"/>
        <rFont val="標楷體"/>
        <family val="4"/>
      </rPr>
      <t>　</t>
    </r>
    <r>
      <rPr>
        <sz val="12"/>
        <rFont val="標楷體"/>
        <family val="4"/>
      </rPr>
      <t>美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</si>
  <si>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</si>
  <si>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</si>
  <si>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</si>
  <si>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</si>
  <si>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</si>
  <si>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</si>
  <si>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</si>
  <si>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混凝土壩</t>
  </si>
  <si>
    <t>田浦水庫</t>
  </si>
  <si>
    <t>擎天水庫</t>
  </si>
  <si>
    <t>金沙水庫</t>
  </si>
  <si>
    <t>瓊林水庫</t>
  </si>
  <si>
    <t>山西水庫</t>
  </si>
  <si>
    <t>(同慈湖水庫、西湖、蓮湖、菱湖、榮湖、田浦水庫、擎天水庫、金沙水庫、太湖、蘭湖、陽明湖、瓊林水庫、山西水庫)</t>
  </si>
  <si>
    <t>蘭　　湖</t>
  </si>
  <si>
    <t>太　　湖</t>
  </si>
  <si>
    <t>蓮　　湖</t>
  </si>
  <si>
    <r>
      <t>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湖</t>
    </r>
  </si>
  <si>
    <t>(同阪里水庫、東湧水庫、津沙水庫、津沙一號水庫、儲水沃水庫、秋桂山水庫、勝利水庫)</t>
  </si>
  <si>
    <t>北竿鄉</t>
  </si>
  <si>
    <t>混凝土壩</t>
  </si>
  <si>
    <t>公共給水</t>
  </si>
  <si>
    <t>東引鄉</t>
  </si>
  <si>
    <t>南竿鄉</t>
  </si>
  <si>
    <t>津沙一號水庫</t>
  </si>
  <si>
    <r>
      <t>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</si>
  <si>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</si>
  <si>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</si>
  <si>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勝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</si>
  <si>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</si>
  <si>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</si>
  <si>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</si>
  <si>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</si>
  <si>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</si>
  <si>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</si>
  <si>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</si>
  <si>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</si>
  <si>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</si>
  <si>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臺灣省合計</t>
  </si>
  <si>
    <t>臺北市</t>
  </si>
  <si>
    <t>高雄市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</si>
  <si>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</si>
  <si>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</si>
  <si>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</si>
  <si>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</si>
  <si>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</si>
  <si>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</si>
  <si>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</si>
  <si>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</si>
  <si>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</si>
  <si>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</si>
  <si>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</si>
  <si>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</si>
  <si>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</si>
  <si>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</si>
  <si>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</si>
  <si>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</si>
  <si>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</si>
  <si>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</si>
  <si>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</si>
  <si>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</si>
  <si>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</si>
  <si>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</si>
  <si>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</si>
  <si>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</si>
  <si>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</si>
  <si>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</si>
  <si>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</si>
  <si>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</si>
  <si>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</si>
  <si>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</si>
  <si>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r>
      <t xml:space="preserve"> 烏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溝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蓄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塘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</si>
  <si>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</si>
  <si>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</si>
  <si>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新店市（石碇鄉、坪林鄉）</t>
  </si>
  <si>
    <t>後　村　堰</t>
  </si>
  <si>
    <t>三峽鎮、鶯歌鎮</t>
  </si>
  <si>
    <t>鶯歌鎮、樹林鎮</t>
  </si>
  <si>
    <t>給水、發電、防洪</t>
  </si>
  <si>
    <r>
      <t>混凝土堰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橡皮壩</t>
    </r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</si>
  <si>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</si>
  <si>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</si>
  <si>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</si>
  <si>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</si>
  <si>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</si>
  <si>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</si>
  <si>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</si>
  <si>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</si>
  <si>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</si>
  <si>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</si>
  <si>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頭份鎮、三灣鄉</t>
  </si>
  <si>
    <t>景山溪、大安溪</t>
  </si>
  <si>
    <t>發電、引水</t>
  </si>
  <si>
    <t>大甲溪</t>
  </si>
  <si>
    <t>大甲溪、志樂溪</t>
  </si>
  <si>
    <t>混凝土拱壩</t>
  </si>
  <si>
    <t>(同大旗堰、北山坑堰、霧社水庫、奧萬大壩、武界壩、日月潭水庫、明湖水庫、明潭水庫、銃櫃壩、鹿谷堰、頭社水庫、集集攔河堰 )</t>
  </si>
  <si>
    <t>引           水</t>
  </si>
  <si>
    <t>混凝土心牆</t>
  </si>
  <si>
    <t>水里溪、五域溪、日月潭水庫</t>
  </si>
  <si>
    <t>水里溪、日月潭水庫</t>
  </si>
  <si>
    <t>大舌滿溪</t>
  </si>
  <si>
    <t>(同內埔子水庫、仁義潭水庫、曾文水庫)</t>
  </si>
  <si>
    <t>甲仙鄉</t>
  </si>
  <si>
    <t>混凝土壩</t>
  </si>
  <si>
    <t>灌溉、製糖、觀光</t>
  </si>
  <si>
    <t>灌溉、觀光</t>
  </si>
  <si>
    <t>灌溉、工業用水</t>
  </si>
  <si>
    <r>
      <t>灌溉</t>
    </r>
    <r>
      <rPr>
        <sz val="10"/>
        <rFont val="標楷體"/>
        <family val="4"/>
      </rPr>
      <t>、</t>
    </r>
    <r>
      <rPr>
        <sz val="12"/>
        <rFont val="標楷體"/>
        <family val="4"/>
      </rPr>
      <t>防洪</t>
    </r>
    <r>
      <rPr>
        <sz val="10"/>
        <rFont val="標楷體"/>
        <family val="4"/>
      </rPr>
      <t>、</t>
    </r>
    <r>
      <rPr>
        <sz val="12"/>
        <rFont val="標楷體"/>
        <family val="4"/>
      </rPr>
      <t>公共給水</t>
    </r>
    <r>
      <rPr>
        <sz val="10"/>
        <rFont val="標楷體"/>
        <family val="4"/>
      </rPr>
      <t>、</t>
    </r>
    <r>
      <rPr>
        <sz val="12"/>
        <rFont val="標楷體"/>
        <family val="4"/>
      </rPr>
      <t>觀光</t>
    </r>
  </si>
  <si>
    <t>茄苓崁溪</t>
  </si>
  <si>
    <t>官田溪、曾文溪</t>
  </si>
  <si>
    <t>後堀溪、旗山溪</t>
  </si>
  <si>
    <t>六甲鄉、官田鄉</t>
  </si>
  <si>
    <t>山上鄉</t>
  </si>
  <si>
    <t>阿公店溪</t>
  </si>
  <si>
    <t>、旗山溪</t>
  </si>
  <si>
    <t>燕巢鄉、</t>
  </si>
  <si>
    <t>田寮鄉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</si>
  <si>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</si>
  <si>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</si>
  <si>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</si>
  <si>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</si>
  <si>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</si>
  <si>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</si>
  <si>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西勢溪</t>
  </si>
  <si>
    <t>東勢坑溪</t>
  </si>
  <si>
    <t>瑪陵坑溪</t>
  </si>
  <si>
    <r>
      <t>混凝土心牆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土壩</t>
    </r>
  </si>
  <si>
    <t>(同蘭潭水庫)</t>
  </si>
  <si>
    <t>(同蘭潭水庫)</t>
  </si>
  <si>
    <t>西　　湖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</si>
  <si>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</si>
  <si>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</si>
  <si>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</si>
  <si>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</si>
  <si>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</si>
  <si>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土堤</t>
  </si>
  <si>
    <t>土壩</t>
  </si>
  <si>
    <t>混凝土壩</t>
  </si>
  <si>
    <t>南竿鄉</t>
  </si>
  <si>
    <t>南竿鄉</t>
  </si>
  <si>
    <t>混凝土牆</t>
  </si>
  <si>
    <t>滿水位面積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</si>
  <si>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</si>
  <si>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</si>
  <si>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</si>
  <si>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</si>
  <si>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</si>
  <si>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</si>
  <si>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</si>
  <si>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</si>
  <si>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</si>
  <si>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榮　　湖</t>
  </si>
  <si>
    <t>菱　　湖</t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</si>
  <si>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</si>
  <si>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</si>
  <si>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○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</si>
  <si>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閘門</t>
    </r>
  </si>
  <si>
    <t xml:space="preserve"> 　　　　　2.總計欄與細數和不一致，係因四捨五入之故。</t>
  </si>
  <si>
    <t>臺北市現有水庫壩堰</t>
  </si>
  <si>
    <t>高雄市現有水庫壩堰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</si>
  <si>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</si>
  <si>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</si>
  <si>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</si>
  <si>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</si>
  <si>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</si>
  <si>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</si>
  <si>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</si>
  <si>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</si>
  <si>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</si>
  <si>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</si>
  <si>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</si>
  <si>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</si>
  <si>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</si>
  <si>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</si>
  <si>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</si>
  <si>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</si>
  <si>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</si>
  <si>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</si>
  <si>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</si>
  <si>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</si>
  <si>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</si>
  <si>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</si>
  <si>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</si>
  <si>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</si>
  <si>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</si>
  <si>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</si>
  <si>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</si>
  <si>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</si>
  <si>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</si>
  <si>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</si>
  <si>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</si>
  <si>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</si>
  <si>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</si>
  <si>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</si>
  <si>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</si>
  <si>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</si>
  <si>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</si>
  <si>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</si>
  <si>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</si>
  <si>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</si>
  <si>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</si>
  <si>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</si>
  <si>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</si>
  <si>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94年底</t>
  </si>
  <si>
    <t>設計總容量</t>
  </si>
  <si>
    <t>公共給水、工業用水</t>
  </si>
  <si>
    <t>中港溪</t>
  </si>
  <si>
    <t>中央心層分土壩</t>
  </si>
  <si>
    <r>
      <t xml:space="preserve">  </t>
    </r>
    <r>
      <rPr>
        <sz val="12"/>
        <rFont val="標楷體"/>
        <family val="4"/>
      </rPr>
      <t>蘭陽溪</t>
    </r>
  </si>
  <si>
    <r>
      <t xml:space="preserve">   </t>
    </r>
    <r>
      <rPr>
        <sz val="12"/>
        <rFont val="標楷體"/>
        <family val="4"/>
      </rPr>
      <t>員山鄉</t>
    </r>
  </si>
  <si>
    <r>
      <t xml:space="preserve">     </t>
    </r>
    <r>
      <rPr>
        <sz val="12"/>
        <rFont val="標楷體"/>
        <family val="4"/>
      </rPr>
      <t>橡皮壩</t>
    </r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</si>
  <si>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</si>
  <si>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</si>
  <si>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</si>
  <si>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</si>
  <si>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94年底</t>
  </si>
  <si>
    <t>設計總容量</t>
  </si>
  <si>
    <t>離島合計</t>
  </si>
  <si>
    <t>表1、現有水庫壩堰</t>
  </si>
  <si>
    <t xml:space="preserve"> 說　　明：1.自90年底起各縣市之有效容量及總容量不含數字不詳者，故總數亦不含。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</si>
  <si>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</si>
  <si>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</si>
  <si>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</si>
  <si>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</si>
  <si>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</si>
  <si>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</si>
  <si>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鹿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</si>
  <si>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北勢溪</t>
  </si>
  <si>
    <t>鹿谷鄉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</si>
  <si>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</si>
  <si>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</si>
  <si>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</si>
  <si>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t>(同羅東攔河堰、粗坑堰)</t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</si>
  <si>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</si>
  <si>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</si>
  <si>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>羅東攔河堰</t>
  </si>
  <si>
    <t xml:space="preserve"> 　　　　　3.「設計總容量」欄93年底(含)以前為「總容量」。</t>
  </si>
  <si>
    <t>說明：「設計總容量」欄93年底(含)以前為「總容量」。</t>
  </si>
  <si>
    <t>　　　2.「設計總容量」欄93年底(含)以前為「總容量」。</t>
  </si>
  <si>
    <r>
      <t>頭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</si>
  <si>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新竹市現有水庫壩堰</t>
  </si>
  <si>
    <t>94年底</t>
  </si>
  <si>
    <t>95年底</t>
  </si>
  <si>
    <t>95年底</t>
  </si>
  <si>
    <t>(同大旗堰、北山坑堰、霧社水庫、奧萬大壩、武界壩、日月潭水庫、明湖水庫、明潭水庫、銃櫃壩、頭社水庫、集集攔河堰 )</t>
  </si>
  <si>
    <t>地下截水牆</t>
  </si>
  <si>
    <t>表11之1、臺北縣現有水庫壩堰</t>
  </si>
  <si>
    <t>表11之1、臺北縣現有水庫壩堰(續)</t>
  </si>
  <si>
    <t>表12之1、宜蘭縣現有水庫壩堰</t>
  </si>
  <si>
    <t>表13之1、桃園縣現有水庫壩堰</t>
  </si>
  <si>
    <t>表14之1、新竹縣現有水庫壩堰</t>
  </si>
  <si>
    <t>表15之1、苗栗縣現有水庫壩堰</t>
  </si>
  <si>
    <t>表16之1、臺中縣現有水庫壩堰</t>
  </si>
  <si>
    <t>表18之1、南投縣現有水庫壩堰</t>
  </si>
  <si>
    <t>表18之1、南投縣現有水庫壩堰(續)</t>
  </si>
  <si>
    <t>表20之1、嘉義縣現有水庫壩堰</t>
  </si>
  <si>
    <t>表21之1、臺南縣現有水庫壩堰</t>
  </si>
  <si>
    <t>表21之1、臺南縣現有水庫壩堰(續)</t>
  </si>
  <si>
    <t>表22之1、高雄縣現有水庫壩堰</t>
  </si>
  <si>
    <t>表22之1、高雄縣現有水庫壩堰(續)</t>
  </si>
  <si>
    <t>表23之1、屏東縣現有水庫壩堰</t>
  </si>
  <si>
    <t>表24之1、臺東縣現有水庫壩堰</t>
  </si>
  <si>
    <t>表25之1、花蓮縣現有水庫壩堰</t>
  </si>
  <si>
    <t>表26之1、澎湖縣現有水庫壩堰</t>
  </si>
  <si>
    <t>表26之1、澎湖縣現有水庫壩堰(續)</t>
  </si>
  <si>
    <t>表27之1、基隆市現有水庫壩堰</t>
  </si>
  <si>
    <t>表34之1、金門縣現有水庫壩堰</t>
  </si>
  <si>
    <t>表34之1、金門縣現有水庫壩堰(續)</t>
  </si>
  <si>
    <t>表35之1、連江縣現有水庫壩堰</t>
  </si>
  <si>
    <t>表30之1、嘉義市現有水庫壩堰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</si>
</sst>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5"/>
      <name val="標楷體"/>
      <family val="4"/>
    </font>
    <font>
      <sz val="11.5"/>
      <name val="標楷體"/>
      <family val="4"/>
    </font>
    <font>
      <sz val="8"/>
      <name val="Times New Roman"/>
      <family val="1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16" applyNumberFormat="1" applyFont="1" applyAlignment="1">
      <alignment horizontal="centerContinuous"/>
    </xf>
    <xf numFmtId="185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5" fontId="6" fillId="0" borderId="1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1" fontId="7" fillId="0" borderId="2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16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185" fontId="5" fillId="0" borderId="1" xfId="16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centerContinuous" vertical="top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185" fontId="6" fillId="0" borderId="2" xfId="16" applyNumberFormat="1" applyFont="1" applyBorder="1" applyAlignment="1">
      <alignment horizontal="centerContinuous"/>
    </xf>
    <xf numFmtId="11" fontId="10" fillId="0" borderId="2" xfId="16" applyNumberFormat="1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"/>
    </xf>
    <xf numFmtId="185" fontId="6" fillId="0" borderId="4" xfId="16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5" fontId="6" fillId="0" borderId="2" xfId="16" applyNumberFormat="1" applyFont="1" applyBorder="1" applyAlignment="1">
      <alignment horizontal="center"/>
    </xf>
    <xf numFmtId="185" fontId="6" fillId="0" borderId="2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16" applyNumberFormat="1" applyFont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0" xfId="16" applyNumberFormat="1" applyFont="1" applyBorder="1" applyAlignment="1">
      <alignment horizontal="centerContinuous"/>
    </xf>
    <xf numFmtId="11" fontId="7" fillId="0" borderId="0" xfId="16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 vertical="center"/>
    </xf>
    <xf numFmtId="1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5" fontId="6" fillId="0" borderId="6" xfId="16" applyNumberFormat="1" applyFont="1" applyBorder="1" applyAlignment="1">
      <alignment horizontal="center"/>
    </xf>
    <xf numFmtId="185" fontId="6" fillId="0" borderId="6" xfId="16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/>
    </xf>
    <xf numFmtId="185" fontId="6" fillId="0" borderId="2" xfId="16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4" xfId="16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Continuous" vertical="center" wrapText="1"/>
    </xf>
    <xf numFmtId="49" fontId="13" fillId="0" borderId="4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4" xfId="0" applyNumberFormat="1" applyFont="1" applyBorder="1" applyAlignment="1">
      <alignment horizontal="centerContinuous" vertical="center"/>
    </xf>
    <xf numFmtId="49" fontId="14" fillId="0" borderId="4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11" fontId="12" fillId="0" borderId="2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4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4" xfId="16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right" vertical="center"/>
    </xf>
    <xf numFmtId="185" fontId="6" fillId="0" borderId="4" xfId="16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4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distributed"/>
    </xf>
    <xf numFmtId="0" fontId="9" fillId="0" borderId="6" xfId="0" applyFont="1" applyBorder="1" applyAlignment="1">
      <alignment horizontal="centerContinuous"/>
    </xf>
    <xf numFmtId="11" fontId="10" fillId="0" borderId="4" xfId="16" applyNumberFormat="1" applyFont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185" fontId="1" fillId="0" borderId="0" xfId="16" applyNumberFormat="1" applyFont="1" applyBorder="1" applyAlignment="1" applyProtection="1">
      <alignment horizontal="centerContinuous" vertical="center"/>
      <protection/>
    </xf>
    <xf numFmtId="185" fontId="1" fillId="0" borderId="8" xfId="16" applyNumberFormat="1" applyFont="1" applyBorder="1" applyAlignment="1" applyProtection="1">
      <alignment horizontal="centerContinuous" vertical="center"/>
      <protection/>
    </xf>
    <xf numFmtId="185" fontId="1" fillId="0" borderId="4" xfId="16" applyNumberFormat="1" applyFont="1" applyBorder="1" applyAlignment="1" applyProtection="1">
      <alignment horizontal="left" vertical="center" indent="2"/>
      <protection/>
    </xf>
    <xf numFmtId="49" fontId="6" fillId="0" borderId="4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16" applyNumberFormat="1" applyFont="1" applyBorder="1" applyAlignment="1" applyProtection="1">
      <alignment horizontal="centerContinuous" shrinkToFit="1"/>
      <protection/>
    </xf>
    <xf numFmtId="185" fontId="1" fillId="0" borderId="8" xfId="16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85" fontId="1" fillId="0" borderId="10" xfId="16" applyNumberFormat="1" applyFont="1" applyBorder="1" applyAlignment="1" applyProtection="1">
      <alignment horizontal="centerContinuous" vertical="center"/>
      <protection/>
    </xf>
    <xf numFmtId="185" fontId="1" fillId="0" borderId="11" xfId="16" applyNumberFormat="1" applyFont="1" applyBorder="1" applyAlignment="1" applyProtection="1">
      <alignment horizontal="centerContinuous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Continuous" vertical="center"/>
    </xf>
    <xf numFmtId="185" fontId="6" fillId="0" borderId="3" xfId="16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centerContinuous" vertical="center"/>
    </xf>
    <xf numFmtId="185" fontId="1" fillId="0" borderId="6" xfId="16" applyNumberFormat="1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distributed"/>
    </xf>
    <xf numFmtId="185" fontId="6" fillId="0" borderId="6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194" fontId="6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5" fontId="24" fillId="0" borderId="0" xfId="16" applyNumberFormat="1" applyFont="1" applyBorder="1" applyAlignment="1" applyProtection="1">
      <alignment horizontal="centerContinuous" vertical="center" shrinkToFit="1"/>
      <protection/>
    </xf>
    <xf numFmtId="185" fontId="24" fillId="0" borderId="8" xfId="16" applyNumberFormat="1" applyFont="1" applyBorder="1" applyAlignment="1" applyProtection="1">
      <alignment horizontal="centerContinuous" vertical="center" shrinkToFit="1"/>
      <protection/>
    </xf>
    <xf numFmtId="0" fontId="6" fillId="0" borderId="6" xfId="0" applyFont="1" applyBorder="1" applyAlignment="1">
      <alignment horizontal="center" vertical="top"/>
    </xf>
    <xf numFmtId="49" fontId="6" fillId="0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0" xfId="16" applyNumberFormat="1" applyFont="1" applyAlignment="1">
      <alignment vertical="center"/>
    </xf>
    <xf numFmtId="185" fontId="29" fillId="0" borderId="0" xfId="16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4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centerContinuous"/>
    </xf>
    <xf numFmtId="189" fontId="29" fillId="0" borderId="4" xfId="16" applyNumberFormat="1" applyFont="1" applyBorder="1" applyAlignment="1">
      <alignment horizontal="left"/>
    </xf>
    <xf numFmtId="181" fontId="29" fillId="0" borderId="4" xfId="16" applyNumberFormat="1" applyFont="1" applyBorder="1" applyAlignment="1">
      <alignment horizontal="centerContinuous"/>
    </xf>
    <xf numFmtId="181" fontId="29" fillId="0" borderId="4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/>
    </xf>
    <xf numFmtId="0" fontId="6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1" fontId="10" fillId="0" borderId="6" xfId="16" applyNumberFormat="1" applyFont="1" applyBorder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distributed"/>
    </xf>
    <xf numFmtId="194" fontId="6" fillId="0" borderId="5" xfId="0" applyNumberFormat="1" applyFont="1" applyFill="1" applyBorder="1" applyAlignment="1">
      <alignment horizontal="center" wrapText="1"/>
    </xf>
    <xf numFmtId="49" fontId="1" fillId="0" borderId="0" xfId="16" applyNumberFormat="1" applyFont="1" applyBorder="1" applyAlignment="1" applyProtection="1">
      <alignment horizontal="centerContinuous" shrinkToFit="1"/>
      <protection/>
    </xf>
    <xf numFmtId="49" fontId="6" fillId="0" borderId="4" xfId="16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194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5" fontId="6" fillId="0" borderId="5" xfId="16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85" fontId="6" fillId="0" borderId="0" xfId="16" applyNumberFormat="1" applyFont="1" applyBorder="1" applyAlignment="1">
      <alignment/>
    </xf>
    <xf numFmtId="185" fontId="6" fillId="0" borderId="13" xfId="16" applyNumberFormat="1" applyFont="1" applyBorder="1" applyAlignment="1">
      <alignment horizontal="centerContinuous"/>
    </xf>
    <xf numFmtId="0" fontId="9" fillId="0" borderId="9" xfId="0" applyFont="1" applyBorder="1" applyAlignment="1">
      <alignment horizontal="distributed" vertical="center"/>
    </xf>
    <xf numFmtId="192" fontId="9" fillId="0" borderId="5" xfId="0" applyNumberFormat="1" applyFont="1" applyBorder="1" applyAlignment="1">
      <alignment vertical="center"/>
    </xf>
    <xf numFmtId="189" fontId="9" fillId="0" borderId="5" xfId="0" applyNumberFormat="1" applyFont="1" applyBorder="1" applyAlignment="1">
      <alignment vertical="center"/>
    </xf>
    <xf numFmtId="189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16" applyNumberFormat="1" applyFont="1" applyAlignment="1">
      <alignment/>
    </xf>
    <xf numFmtId="0" fontId="32" fillId="0" borderId="0" xfId="0" applyFont="1" applyBorder="1" applyAlignment="1">
      <alignment horizontal="distributed" vertical="center"/>
    </xf>
    <xf numFmtId="181" fontId="32" fillId="0" borderId="4" xfId="0" applyNumberFormat="1" applyFont="1" applyBorder="1" applyAlignment="1">
      <alignment horizontal="left" vertical="center"/>
    </xf>
    <xf numFmtId="181" fontId="32" fillId="0" borderId="6" xfId="0" applyNumberFormat="1" applyFont="1" applyBorder="1" applyAlignment="1">
      <alignment horizontal="centerContinuous" vertical="center"/>
    </xf>
    <xf numFmtId="189" fontId="32" fillId="0" borderId="4" xfId="16" applyNumberFormat="1" applyFont="1" applyBorder="1" applyAlignment="1">
      <alignment horizontal="left" vertical="center"/>
    </xf>
    <xf numFmtId="181" fontId="32" fillId="0" borderId="4" xfId="16" applyNumberFormat="1" applyFont="1" applyBorder="1" applyAlignment="1">
      <alignment horizontal="centerContinuous" vertical="center"/>
    </xf>
    <xf numFmtId="185" fontId="32" fillId="0" borderId="0" xfId="16" applyNumberFormat="1" applyFont="1" applyAlignment="1">
      <alignment vertical="center"/>
    </xf>
    <xf numFmtId="0" fontId="32" fillId="0" borderId="8" xfId="0" applyFont="1" applyBorder="1" applyAlignment="1">
      <alignment horizontal="distributed" vertical="center"/>
    </xf>
    <xf numFmtId="181" fontId="32" fillId="0" borderId="6" xfId="0" applyNumberFormat="1" applyFont="1" applyBorder="1" applyAlignment="1">
      <alignment horizontal="left" vertical="center"/>
    </xf>
    <xf numFmtId="189" fontId="32" fillId="0" borderId="6" xfId="0" applyNumberFormat="1" applyFont="1" applyBorder="1" applyAlignment="1">
      <alignment horizontal="left" vertical="center"/>
    </xf>
    <xf numFmtId="181" fontId="32" fillId="0" borderId="4" xfId="0" applyNumberFormat="1" applyFont="1" applyBorder="1" applyAlignment="1">
      <alignment vertical="center"/>
    </xf>
    <xf numFmtId="181" fontId="32" fillId="0" borderId="6" xfId="0" applyNumberFormat="1" applyFont="1" applyBorder="1" applyAlignment="1">
      <alignment vertical="center"/>
    </xf>
    <xf numFmtId="181" fontId="32" fillId="0" borderId="4" xfId="16" applyNumberFormat="1" applyFont="1" applyBorder="1" applyAlignment="1">
      <alignment vertical="center"/>
    </xf>
    <xf numFmtId="192" fontId="32" fillId="0" borderId="4" xfId="0" applyNumberFormat="1" applyFont="1" applyBorder="1" applyAlignment="1">
      <alignment vertical="center"/>
    </xf>
    <xf numFmtId="185" fontId="32" fillId="0" borderId="4" xfId="0" applyNumberFormat="1" applyFont="1" applyBorder="1" applyAlignment="1">
      <alignment vertical="center"/>
    </xf>
    <xf numFmtId="181" fontId="32" fillId="0" borderId="6" xfId="16" applyNumberFormat="1" applyFont="1" applyBorder="1" applyAlignment="1">
      <alignment vertical="center"/>
    </xf>
    <xf numFmtId="185" fontId="32" fillId="0" borderId="0" xfId="16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7" fontId="1" fillId="0" borderId="6" xfId="16" applyNumberFormat="1" applyFont="1" applyBorder="1" applyAlignment="1">
      <alignment horizontal="right" vertical="center"/>
    </xf>
    <xf numFmtId="197" fontId="1" fillId="0" borderId="4" xfId="16" applyNumberFormat="1" applyFont="1" applyBorder="1" applyAlignment="1">
      <alignment horizontal="right" vertical="center"/>
    </xf>
    <xf numFmtId="197" fontId="1" fillId="0" borderId="2" xfId="16" applyNumberFormat="1" applyFont="1" applyBorder="1" applyAlignment="1">
      <alignment horizontal="right" vertical="center"/>
    </xf>
    <xf numFmtId="197" fontId="1" fillId="0" borderId="5" xfId="16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85" fontId="6" fillId="0" borderId="6" xfId="16" applyNumberFormat="1" applyFont="1" applyBorder="1" applyAlignment="1" applyProtection="1">
      <alignment horizontal="centerContinuous" vertical="center"/>
      <protection/>
    </xf>
    <xf numFmtId="201" fontId="24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8" xfId="16" applyNumberFormat="1" applyFont="1" applyBorder="1" applyAlignment="1">
      <alignment/>
    </xf>
    <xf numFmtId="185" fontId="6" fillId="0" borderId="8" xfId="16" applyNumberFormat="1" applyFont="1" applyBorder="1" applyAlignment="1">
      <alignment vertical="center"/>
    </xf>
    <xf numFmtId="185" fontId="6" fillId="0" borderId="8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85" fontId="6" fillId="0" borderId="0" xfId="16" applyNumberFormat="1" applyFont="1" applyBorder="1" applyAlignment="1">
      <alignment horizontal="center"/>
    </xf>
    <xf numFmtId="185" fontId="1" fillId="0" borderId="0" xfId="16" applyNumberFormat="1" applyFont="1" applyBorder="1" applyAlignment="1" applyProtection="1">
      <alignment horizontal="left" vertical="center" indent="3"/>
      <protection/>
    </xf>
    <xf numFmtId="185" fontId="6" fillId="0" borderId="0" xfId="16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185" fontId="6" fillId="0" borderId="4" xfId="16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97" fontId="1" fillId="0" borderId="3" xfId="16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distributed" vertical="top" wrapText="1"/>
    </xf>
    <xf numFmtId="197" fontId="1" fillId="0" borderId="5" xfId="16" applyNumberFormat="1" applyFont="1" applyBorder="1" applyAlignment="1">
      <alignment horizontal="right"/>
    </xf>
    <xf numFmtId="0" fontId="6" fillId="0" borderId="8" xfId="0" applyFont="1" applyBorder="1" applyAlignment="1">
      <alignment horizontal="distributed" vertical="top"/>
    </xf>
    <xf numFmtId="0" fontId="6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49" fontId="6" fillId="0" borderId="4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16" applyNumberFormat="1" applyFont="1" applyBorder="1" applyAlignment="1" applyProtection="1">
      <alignment horizontal="centerContinuous" vertical="top" shrinkToFit="1"/>
      <protection/>
    </xf>
    <xf numFmtId="185" fontId="6" fillId="0" borderId="0" xfId="16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184" fontId="6" fillId="0" borderId="4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right" vertical="center"/>
    </xf>
    <xf numFmtId="184" fontId="6" fillId="0" borderId="2" xfId="16" applyNumberFormat="1" applyFont="1" applyBorder="1" applyAlignment="1">
      <alignment horizontal="right" vertical="center"/>
    </xf>
    <xf numFmtId="181" fontId="6" fillId="0" borderId="0" xfId="16" applyNumberFormat="1" applyFont="1" applyAlignment="1">
      <alignment/>
    </xf>
    <xf numFmtId="184" fontId="6" fillId="0" borderId="4" xfId="16" applyNumberFormat="1" applyFont="1" applyBorder="1" applyAlignment="1">
      <alignment horizontal="center"/>
    </xf>
    <xf numFmtId="181" fontId="1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97" fontId="1" fillId="0" borderId="4" xfId="16" applyNumberFormat="1" applyFont="1" applyBorder="1" applyAlignment="1">
      <alignment horizontal="right"/>
    </xf>
    <xf numFmtId="181" fontId="6" fillId="0" borderId="4" xfId="16" applyNumberFormat="1" applyFont="1" applyBorder="1" applyAlignment="1">
      <alignment vertical="center"/>
    </xf>
    <xf numFmtId="184" fontId="6" fillId="0" borderId="6" xfId="16" applyNumberFormat="1" applyFont="1" applyBorder="1" applyAlignment="1">
      <alignment horizontal="center"/>
    </xf>
    <xf numFmtId="184" fontId="1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/>
    </xf>
    <xf numFmtId="181" fontId="1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center"/>
    </xf>
    <xf numFmtId="181" fontId="6" fillId="0" borderId="5" xfId="16" applyNumberFormat="1" applyFont="1" applyBorder="1" applyAlignment="1">
      <alignment/>
    </xf>
    <xf numFmtId="181" fontId="6" fillId="0" borderId="6" xfId="16" applyNumberFormat="1" applyFont="1" applyBorder="1" applyAlignment="1">
      <alignment/>
    </xf>
    <xf numFmtId="181" fontId="6" fillId="0" borderId="4" xfId="16" applyNumberFormat="1" applyFont="1" applyBorder="1" applyAlignment="1">
      <alignment horizontal="right" vertical="top"/>
    </xf>
    <xf numFmtId="197" fontId="1" fillId="0" borderId="2" xfId="16" applyNumberFormat="1" applyFont="1" applyBorder="1" applyAlignment="1">
      <alignment horizontal="right"/>
    </xf>
    <xf numFmtId="181" fontId="9" fillId="0" borderId="5" xfId="0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top"/>
    </xf>
    <xf numFmtId="184" fontId="6" fillId="0" borderId="4" xfId="16" applyNumberFormat="1" applyFont="1" applyBorder="1" applyAlignment="1">
      <alignment horizontal="center" vertical="center"/>
    </xf>
    <xf numFmtId="184" fontId="6" fillId="0" borderId="4" xfId="16" applyNumberFormat="1" applyFont="1" applyBorder="1" applyAlignment="1">
      <alignment horizontal="center" vertical="top"/>
    </xf>
    <xf numFmtId="184" fontId="6" fillId="0" borderId="2" xfId="16" applyNumberFormat="1" applyFont="1" applyBorder="1" applyAlignment="1">
      <alignment horizontal="center" vertical="center"/>
    </xf>
    <xf numFmtId="181" fontId="6" fillId="0" borderId="4" xfId="16" applyNumberFormat="1" applyFont="1" applyBorder="1" applyAlignment="1">
      <alignment vertical="top" wrapText="1"/>
    </xf>
    <xf numFmtId="181" fontId="6" fillId="0" borderId="4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vertical="center"/>
    </xf>
    <xf numFmtId="181" fontId="6" fillId="0" borderId="0" xfId="0" applyNumberFormat="1" applyFont="1" applyAlignment="1">
      <alignment/>
    </xf>
    <xf numFmtId="184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81" fontId="6" fillId="0" borderId="2" xfId="16" applyNumberFormat="1" applyFont="1" applyBorder="1" applyAlignment="1">
      <alignment/>
    </xf>
    <xf numFmtId="181" fontId="6" fillId="0" borderId="4" xfId="16" applyNumberFormat="1" applyFont="1" applyBorder="1" applyAlignment="1">
      <alignment vertical="top"/>
    </xf>
    <xf numFmtId="181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shrinkToFit="1"/>
    </xf>
    <xf numFmtId="181" fontId="6" fillId="0" borderId="5" xfId="16" applyNumberFormat="1" applyFont="1" applyBorder="1" applyAlignment="1">
      <alignment/>
    </xf>
    <xf numFmtId="184" fontId="6" fillId="0" borderId="4" xfId="16" applyNumberFormat="1" applyFont="1" applyBorder="1" applyAlignment="1">
      <alignment/>
    </xf>
    <xf numFmtId="184" fontId="6" fillId="0" borderId="2" xfId="16" applyNumberFormat="1" applyFont="1" applyBorder="1" applyAlignment="1">
      <alignment/>
    </xf>
    <xf numFmtId="184" fontId="6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right" vertical="center"/>
    </xf>
    <xf numFmtId="181" fontId="6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right" vertical="center"/>
    </xf>
    <xf numFmtId="184" fontId="6" fillId="0" borderId="6" xfId="0" applyNumberFormat="1" applyFont="1" applyFill="1" applyBorder="1" applyAlignment="1">
      <alignment horizontal="center" wrapText="1"/>
    </xf>
    <xf numFmtId="184" fontId="6" fillId="0" borderId="5" xfId="0" applyNumberFormat="1" applyFont="1" applyFill="1" applyBorder="1" applyAlignment="1">
      <alignment horizontal="center" wrapText="1"/>
    </xf>
    <xf numFmtId="181" fontId="6" fillId="0" borderId="6" xfId="0" applyNumberFormat="1" applyFont="1" applyFill="1" applyBorder="1" applyAlignment="1">
      <alignment horizontal="center" wrapText="1"/>
    </xf>
    <xf numFmtId="181" fontId="6" fillId="0" borderId="5" xfId="0" applyNumberFormat="1" applyFont="1" applyFill="1" applyBorder="1" applyAlignment="1">
      <alignment horizontal="center" wrapText="1"/>
    </xf>
    <xf numFmtId="41" fontId="32" fillId="0" borderId="4" xfId="16" applyNumberFormat="1" applyFont="1" applyBorder="1" applyAlignment="1">
      <alignment horizontal="left" vertical="center"/>
    </xf>
    <xf numFmtId="41" fontId="6" fillId="0" borderId="4" xfId="16" applyNumberFormat="1" applyFont="1" applyBorder="1" applyAlignment="1">
      <alignment horizontal="right" vertical="center"/>
    </xf>
    <xf numFmtId="41" fontId="6" fillId="0" borderId="4" xfId="16" applyNumberFormat="1" applyFont="1" applyBorder="1" applyAlignment="1">
      <alignment horizontal="right" vertical="top"/>
    </xf>
    <xf numFmtId="41" fontId="6" fillId="0" borderId="4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 vertical="top"/>
    </xf>
    <xf numFmtId="41" fontId="6" fillId="0" borderId="6" xfId="16" applyNumberFormat="1" applyFont="1" applyBorder="1" applyAlignment="1">
      <alignment/>
    </xf>
    <xf numFmtId="41" fontId="6" fillId="0" borderId="4" xfId="16" applyNumberFormat="1" applyFont="1" applyBorder="1" applyAlignment="1">
      <alignment horizontal="centerContinuous"/>
    </xf>
    <xf numFmtId="41" fontId="6" fillId="0" borderId="6" xfId="16" applyNumberFormat="1" applyFont="1" applyBorder="1" applyAlignment="1">
      <alignment horizontal="centerContinuous"/>
    </xf>
    <xf numFmtId="41" fontId="12" fillId="0" borderId="4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41" fontId="6" fillId="0" borderId="4" xfId="16" applyNumberFormat="1" applyFont="1" applyBorder="1" applyAlignment="1">
      <alignment horizontal="centerContinuous" vertical="top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81" fontId="32" fillId="0" borderId="5" xfId="0" applyNumberFormat="1" applyFont="1" applyBorder="1" applyAlignment="1">
      <alignment vertical="center"/>
    </xf>
    <xf numFmtId="181" fontId="6" fillId="0" borderId="2" xfId="16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distributed"/>
    </xf>
    <xf numFmtId="192" fontId="32" fillId="0" borderId="4" xfId="0" applyNumberFormat="1" applyFont="1" applyBorder="1" applyAlignment="1">
      <alignment/>
    </xf>
    <xf numFmtId="191" fontId="32" fillId="0" borderId="6" xfId="0" applyNumberFormat="1" applyFont="1" applyBorder="1" applyAlignment="1">
      <alignment/>
    </xf>
    <xf numFmtId="181" fontId="32" fillId="0" borderId="6" xfId="0" applyNumberFormat="1" applyFont="1" applyBorder="1" applyAlignment="1">
      <alignment/>
    </xf>
    <xf numFmtId="191" fontId="32" fillId="0" borderId="4" xfId="0" applyNumberFormat="1" applyFont="1" applyBorder="1" applyAlignment="1">
      <alignment/>
    </xf>
    <xf numFmtId="189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192" fontId="32" fillId="0" borderId="6" xfId="0" applyNumberFormat="1" applyFont="1" applyBorder="1" applyAlignment="1">
      <alignment/>
    </xf>
    <xf numFmtId="189" fontId="32" fillId="0" borderId="6" xfId="0" applyNumberFormat="1" applyFont="1" applyBorder="1" applyAlignment="1">
      <alignment/>
    </xf>
    <xf numFmtId="181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top"/>
    </xf>
    <xf numFmtId="2" fontId="6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81" fontId="6" fillId="0" borderId="6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distributed" wrapText="1"/>
    </xf>
    <xf numFmtId="181" fontId="6" fillId="0" borderId="6" xfId="0" applyNumberFormat="1" applyFont="1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84" fontId="6" fillId="0" borderId="8" xfId="16" applyNumberFormat="1" applyFont="1" applyBorder="1" applyAlignment="1">
      <alignment horizontal="right" vertical="center"/>
    </xf>
    <xf numFmtId="204" fontId="0" fillId="0" borderId="8" xfId="0" applyNumberFormat="1" applyBorder="1" applyAlignment="1">
      <alignment horizontal="right"/>
    </xf>
    <xf numFmtId="184" fontId="0" fillId="0" borderId="4" xfId="16" applyNumberFormat="1" applyFont="1" applyBorder="1" applyAlignment="1">
      <alignment vertical="center"/>
    </xf>
    <xf numFmtId="205" fontId="6" fillId="0" borderId="6" xfId="16" applyNumberFormat="1" applyFont="1" applyBorder="1" applyAlignment="1">
      <alignment/>
    </xf>
    <xf numFmtId="0" fontId="0" fillId="0" borderId="0" xfId="0" applyBorder="1" applyAlignment="1">
      <alignment horizontal="distributed" wrapText="1"/>
    </xf>
    <xf numFmtId="11" fontId="10" fillId="0" borderId="5" xfId="16" applyNumberFormat="1" applyFont="1" applyBorder="1" applyAlignment="1">
      <alignment horizontal="centerContinuous"/>
    </xf>
    <xf numFmtId="11" fontId="10" fillId="0" borderId="8" xfId="16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5" fontId="5" fillId="0" borderId="1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/>
    </xf>
    <xf numFmtId="185" fontId="6" fillId="0" borderId="4" xfId="16" applyNumberFormat="1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185" fontId="6" fillId="0" borderId="2" xfId="16" applyNumberFormat="1" applyFont="1" applyFill="1" applyBorder="1" applyAlignment="1">
      <alignment horizontal="centerContinuous"/>
    </xf>
    <xf numFmtId="11" fontId="7" fillId="0" borderId="2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/>
    </xf>
    <xf numFmtId="185" fontId="1" fillId="0" borderId="0" xfId="16" applyNumberFormat="1" applyFont="1" applyFill="1" applyBorder="1" applyAlignment="1" applyProtection="1">
      <alignment horizontal="centerContinuous" vertical="center"/>
      <protection/>
    </xf>
    <xf numFmtId="185" fontId="1" fillId="0" borderId="8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81" fontId="6" fillId="0" borderId="4" xfId="16" applyNumberFormat="1" applyFont="1" applyFill="1" applyBorder="1" applyAlignment="1">
      <alignment/>
    </xf>
    <xf numFmtId="185" fontId="6" fillId="0" borderId="4" xfId="16" applyNumberFormat="1" applyFont="1" applyFill="1" applyBorder="1" applyAlignment="1">
      <alignment/>
    </xf>
    <xf numFmtId="185" fontId="6" fillId="0" borderId="6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84" fontId="6" fillId="0" borderId="4" xfId="16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4" fontId="6" fillId="0" borderId="2" xfId="16" applyNumberFormat="1" applyFont="1" applyFill="1" applyBorder="1" applyAlignment="1">
      <alignment/>
    </xf>
    <xf numFmtId="181" fontId="6" fillId="0" borderId="2" xfId="16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5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16" applyNumberFormat="1" applyFont="1" applyBorder="1" applyAlignment="1">
      <alignment horizontal="centerContinuous"/>
    </xf>
    <xf numFmtId="181" fontId="32" fillId="0" borderId="0" xfId="16" applyNumberFormat="1" applyFont="1" applyBorder="1" applyAlignment="1">
      <alignment horizontal="centerContinuous" vertical="center"/>
    </xf>
    <xf numFmtId="181" fontId="32" fillId="0" borderId="0" xfId="16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/>
    </xf>
    <xf numFmtId="192" fontId="32" fillId="0" borderId="4" xfId="0" applyNumberFormat="1" applyFont="1" applyFill="1" applyBorder="1" applyAlignment="1">
      <alignment/>
    </xf>
    <xf numFmtId="191" fontId="32" fillId="0" borderId="6" xfId="0" applyNumberFormat="1" applyFont="1" applyFill="1" applyBorder="1" applyAlignment="1">
      <alignment/>
    </xf>
    <xf numFmtId="181" fontId="32" fillId="0" borderId="6" xfId="0" applyNumberFormat="1" applyFont="1" applyFill="1" applyBorder="1" applyAlignment="1">
      <alignment/>
    </xf>
    <xf numFmtId="191" fontId="32" fillId="0" borderId="4" xfId="0" applyNumberFormat="1" applyFont="1" applyFill="1" applyBorder="1" applyAlignment="1">
      <alignment/>
    </xf>
    <xf numFmtId="185" fontId="32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16" applyNumberFormat="1" applyFont="1" applyBorder="1" applyAlignment="1">
      <alignment horizontal="centerContinuous"/>
    </xf>
    <xf numFmtId="0" fontId="32" fillId="0" borderId="9" xfId="0" applyFont="1" applyBorder="1" applyAlignment="1">
      <alignment horizontal="distributed"/>
    </xf>
    <xf numFmtId="192" fontId="32" fillId="0" borderId="5" xfId="0" applyNumberFormat="1" applyFont="1" applyBorder="1" applyAlignment="1">
      <alignment/>
    </xf>
    <xf numFmtId="191" fontId="32" fillId="0" borderId="5" xfId="0" applyNumberFormat="1" applyFont="1" applyBorder="1" applyAlignment="1">
      <alignment/>
    </xf>
    <xf numFmtId="181" fontId="32" fillId="0" borderId="5" xfId="0" applyNumberFormat="1" applyFont="1" applyBorder="1" applyAlignment="1">
      <alignment/>
    </xf>
    <xf numFmtId="191" fontId="32" fillId="0" borderId="2" xfId="0" applyNumberFormat="1" applyFont="1" applyBorder="1" applyAlignment="1">
      <alignment/>
    </xf>
    <xf numFmtId="185" fontId="0" fillId="0" borderId="0" xfId="16" applyNumberFormat="1" applyFont="1" applyAlignment="1">
      <alignment horizontal="centerContinuous"/>
    </xf>
    <xf numFmtId="49" fontId="6" fillId="0" borderId="6" xfId="0" applyNumberFormat="1" applyFont="1" applyBorder="1" applyAlignment="1">
      <alignment horizontal="distributed" vertical="top"/>
    </xf>
    <xf numFmtId="0" fontId="0" fillId="0" borderId="6" xfId="0" applyBorder="1" applyAlignment="1">
      <alignment horizontal="distributed"/>
    </xf>
    <xf numFmtId="0" fontId="0" fillId="0" borderId="6" xfId="0" applyFill="1" applyBorder="1" applyAlignment="1">
      <alignment wrapText="1"/>
    </xf>
    <xf numFmtId="41" fontId="6" fillId="0" borderId="4" xfId="16" applyNumberFormat="1" applyFont="1" applyFill="1" applyBorder="1" applyAlignment="1">
      <alignment vertical="top"/>
    </xf>
    <xf numFmtId="41" fontId="10" fillId="0" borderId="4" xfId="16" applyNumberFormat="1" applyFont="1" applyFill="1" applyBorder="1" applyAlignment="1">
      <alignment horizontal="centerContinuous"/>
    </xf>
    <xf numFmtId="11" fontId="10" fillId="0" borderId="4" xfId="16" applyNumberFormat="1" applyFont="1" applyFill="1" applyBorder="1" applyAlignment="1">
      <alignment horizontal="centerContinuous"/>
    </xf>
    <xf numFmtId="0" fontId="0" fillId="0" borderId="6" xfId="0" applyBorder="1" applyAlignment="1">
      <alignment/>
    </xf>
    <xf numFmtId="181" fontId="6" fillId="0" borderId="0" xfId="16" applyNumberFormat="1" applyFont="1" applyBorder="1" applyAlignment="1">
      <alignment/>
    </xf>
    <xf numFmtId="49" fontId="6" fillId="0" borderId="6" xfId="0" applyNumberFormat="1" applyFont="1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 vertical="top"/>
    </xf>
    <xf numFmtId="49" fontId="6" fillId="0" borderId="0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185" fontId="6" fillId="0" borderId="5" xfId="16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5" xfId="16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97" fontId="1" fillId="0" borderId="4" xfId="16" applyNumberFormat="1" applyFont="1" applyBorder="1" applyAlignment="1">
      <alignment horizontal="right" vertical="top"/>
    </xf>
    <xf numFmtId="197" fontId="1" fillId="0" borderId="6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/>
    </xf>
    <xf numFmtId="11" fontId="7" fillId="0" borderId="4" xfId="16" applyNumberFormat="1" applyFont="1" applyBorder="1" applyAlignment="1">
      <alignment horizontal="centerContinuous"/>
    </xf>
    <xf numFmtId="184" fontId="6" fillId="0" borderId="0" xfId="16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Continuous" vertical="center"/>
    </xf>
    <xf numFmtId="185" fontId="5" fillId="0" borderId="0" xfId="16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81" fontId="6" fillId="0" borderId="6" xfId="16" applyNumberFormat="1" applyFont="1" applyBorder="1" applyAlignment="1">
      <alignment vertical="top"/>
    </xf>
    <xf numFmtId="181" fontId="6" fillId="0" borderId="5" xfId="16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84" fontId="6" fillId="0" borderId="6" xfId="16" applyNumberFormat="1" applyFont="1" applyBorder="1" applyAlignment="1">
      <alignment horizontal="center" vertical="top"/>
    </xf>
    <xf numFmtId="184" fontId="6" fillId="0" borderId="5" xfId="16" applyNumberFormat="1" applyFont="1" applyBorder="1" applyAlignment="1">
      <alignment horizontal="center" vertical="top"/>
    </xf>
    <xf numFmtId="181" fontId="6" fillId="0" borderId="6" xfId="16" applyNumberFormat="1" applyFont="1" applyBorder="1" applyAlignment="1">
      <alignment horizontal="center" vertical="top"/>
    </xf>
    <xf numFmtId="181" fontId="6" fillId="0" borderId="5" xfId="16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/>
    </xf>
    <xf numFmtId="49" fontId="0" fillId="0" borderId="4" xfId="0" applyNumberForma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189" fontId="24" fillId="0" borderId="4" xfId="16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29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9" fontId="6" fillId="0" borderId="4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8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4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vertical="top" wrapText="1"/>
    </xf>
    <xf numFmtId="49" fontId="6" fillId="0" borderId="4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6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 wrapText="1"/>
    </xf>
    <xf numFmtId="0" fontId="0" fillId="0" borderId="4" xfId="0" applyBorder="1" applyAlignment="1">
      <alignment horizontal="distributed"/>
    </xf>
    <xf numFmtId="0" fontId="0" fillId="0" borderId="6" xfId="0" applyBorder="1" applyAlignment="1">
      <alignment horizontal="center" wrapText="1"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49" fontId="6" fillId="0" borderId="4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49" fontId="6" fillId="0" borderId="7" xfId="0" applyNumberFormat="1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Alignment="1">
      <alignment horizontal="distributed" vertical="top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54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8575"/>
          <a:ext cx="209550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33</xdr:row>
      <xdr:rowOff>19050</xdr:rowOff>
    </xdr:from>
    <xdr:to>
      <xdr:col>5</xdr:col>
      <xdr:colOff>561975</xdr:colOff>
      <xdr:row>34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743325" y="6067425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(截水牆深度)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B1" sqref="B1"/>
    </sheetView>
  </sheetViews>
  <sheetFormatPr defaultColWidth="9.00390625" defaultRowHeight="15.75"/>
  <cols>
    <col min="1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8.50390625" style="5" customWidth="1"/>
    <col min="12" max="12" width="9.50390625" style="5" customWidth="1"/>
    <col min="13" max="13" width="12.75390625" style="5" bestFit="1" customWidth="1"/>
    <col min="14" max="14" width="12.75390625" style="6" bestFit="1" customWidth="1"/>
    <col min="15" max="16384" width="9.00390625" style="6" customWidth="1"/>
  </cols>
  <sheetData>
    <row r="1" spans="3:14" ht="30" customHeight="1">
      <c r="C1" s="1" t="s">
        <v>577</v>
      </c>
      <c r="D1" s="2"/>
      <c r="E1" s="3"/>
      <c r="F1" s="3"/>
      <c r="G1" s="3"/>
      <c r="H1" s="4"/>
      <c r="I1" s="4"/>
      <c r="J1" s="444" t="s">
        <v>122</v>
      </c>
      <c r="K1" s="4"/>
      <c r="L1" s="4"/>
      <c r="N1" s="18" t="s">
        <v>514</v>
      </c>
    </row>
    <row r="2" spans="3:12" ht="3.75" customHeight="1">
      <c r="C2" s="7"/>
      <c r="D2" s="2"/>
      <c r="E2" s="7"/>
      <c r="F2" s="7"/>
      <c r="G2" s="7"/>
      <c r="H2" s="8"/>
      <c r="I2" s="8"/>
      <c r="J2" s="49"/>
      <c r="K2" s="49"/>
      <c r="L2" s="49"/>
    </row>
    <row r="3" spans="3:13" ht="19.5" customHeight="1">
      <c r="C3" s="9" t="s">
        <v>390</v>
      </c>
      <c r="D3" s="187" t="s">
        <v>0</v>
      </c>
      <c r="E3" s="10"/>
      <c r="F3" s="188" t="s">
        <v>2</v>
      </c>
      <c r="G3" s="191"/>
      <c r="H3" s="188" t="s">
        <v>575</v>
      </c>
      <c r="I3" s="154"/>
      <c r="J3" s="154"/>
      <c r="K3" s="191"/>
      <c r="L3" s="6"/>
      <c r="M3" s="6"/>
    </row>
    <row r="4" spans="3:13" ht="22.5" customHeight="1">
      <c r="C4" s="11" t="s">
        <v>391</v>
      </c>
      <c r="D4" s="189" t="s">
        <v>4</v>
      </c>
      <c r="E4" s="190" t="s">
        <v>519</v>
      </c>
      <c r="F4" s="12" t="s">
        <v>513</v>
      </c>
      <c r="G4" s="192" t="s">
        <v>5</v>
      </c>
      <c r="H4" s="12" t="s">
        <v>389</v>
      </c>
      <c r="I4" s="192" t="s">
        <v>5</v>
      </c>
      <c r="J4" s="438" t="s">
        <v>122</v>
      </c>
      <c r="L4" s="6"/>
      <c r="M4" s="6"/>
    </row>
    <row r="5" spans="3:13" ht="13.5" customHeight="1" hidden="1">
      <c r="C5" s="155" t="s">
        <v>7</v>
      </c>
      <c r="D5" s="156">
        <v>42</v>
      </c>
      <c r="E5" s="157"/>
      <c r="F5" s="158">
        <v>2060.23</v>
      </c>
      <c r="G5" s="159"/>
      <c r="H5" s="158">
        <v>2490.04</v>
      </c>
      <c r="I5" s="159"/>
      <c r="J5" s="425"/>
      <c r="L5" s="6"/>
      <c r="M5" s="6"/>
    </row>
    <row r="6" spans="3:13" ht="13.5" customHeight="1" hidden="1">
      <c r="C6" s="155" t="s">
        <v>8</v>
      </c>
      <c r="D6" s="160">
        <v>43</v>
      </c>
      <c r="E6" s="157"/>
      <c r="F6" s="158">
        <v>2120.15</v>
      </c>
      <c r="G6" s="159"/>
      <c r="H6" s="158">
        <v>2648.09</v>
      </c>
      <c r="I6" s="159"/>
      <c r="J6" s="425"/>
      <c r="L6" s="6"/>
      <c r="M6" s="6"/>
    </row>
    <row r="7" spans="3:13" ht="14.25" customHeight="1" hidden="1">
      <c r="C7" s="155" t="s">
        <v>9</v>
      </c>
      <c r="D7" s="160">
        <v>43</v>
      </c>
      <c r="E7" s="157"/>
      <c r="F7" s="158">
        <v>2084.1</v>
      </c>
      <c r="G7" s="159"/>
      <c r="H7" s="158">
        <v>2648.45</v>
      </c>
      <c r="I7" s="159"/>
      <c r="J7" s="425"/>
      <c r="L7" s="6"/>
      <c r="M7" s="6"/>
    </row>
    <row r="8" spans="3:11" s="87" customFormat="1" ht="12.75" customHeight="1" hidden="1">
      <c r="C8" s="200" t="s">
        <v>10</v>
      </c>
      <c r="D8" s="201">
        <v>44</v>
      </c>
      <c r="E8" s="202"/>
      <c r="F8" s="203">
        <v>211583</v>
      </c>
      <c r="G8" s="204"/>
      <c r="H8" s="203">
        <v>268389</v>
      </c>
      <c r="I8" s="204"/>
      <c r="J8" s="426"/>
      <c r="K8" s="205"/>
    </row>
    <row r="9" spans="3:11" s="87" customFormat="1" ht="14.25" customHeight="1" hidden="1">
      <c r="C9" s="200" t="s">
        <v>392</v>
      </c>
      <c r="D9" s="201">
        <v>44</v>
      </c>
      <c r="E9" s="202"/>
      <c r="F9" s="203">
        <v>2115.83</v>
      </c>
      <c r="G9" s="204"/>
      <c r="H9" s="203">
        <v>2683.89</v>
      </c>
      <c r="I9" s="204"/>
      <c r="J9" s="426"/>
      <c r="K9" s="205"/>
    </row>
    <row r="10" spans="3:11" s="87" customFormat="1" ht="12.75" customHeight="1" hidden="1">
      <c r="C10" s="200" t="s">
        <v>393</v>
      </c>
      <c r="D10" s="201">
        <v>44</v>
      </c>
      <c r="E10" s="202"/>
      <c r="F10" s="203">
        <v>212417</v>
      </c>
      <c r="G10" s="204"/>
      <c r="H10" s="203">
        <v>268389</v>
      </c>
      <c r="I10" s="204"/>
      <c r="J10" s="426"/>
      <c r="K10" s="205"/>
    </row>
    <row r="11" spans="3:11" s="87" customFormat="1" ht="12.75" customHeight="1" hidden="1">
      <c r="C11" s="200" t="s">
        <v>394</v>
      </c>
      <c r="D11" s="201">
        <v>44</v>
      </c>
      <c r="E11" s="202"/>
      <c r="F11" s="323">
        <v>211653</v>
      </c>
      <c r="G11" s="204"/>
      <c r="H11" s="323">
        <v>268389</v>
      </c>
      <c r="I11" s="204"/>
      <c r="J11" s="426"/>
      <c r="K11" s="205"/>
    </row>
    <row r="12" spans="3:11" s="87" customFormat="1" ht="12.75" customHeight="1" hidden="1">
      <c r="C12" s="200" t="s">
        <v>395</v>
      </c>
      <c r="D12" s="201">
        <v>46</v>
      </c>
      <c r="E12" s="202"/>
      <c r="F12" s="323">
        <v>219610</v>
      </c>
      <c r="G12" s="204"/>
      <c r="H12" s="323">
        <v>269340</v>
      </c>
      <c r="I12" s="204"/>
      <c r="J12" s="426"/>
      <c r="K12" s="205"/>
    </row>
    <row r="13" spans="3:11" s="87" customFormat="1" ht="12.75" customHeight="1" hidden="1">
      <c r="C13" s="206" t="s">
        <v>520</v>
      </c>
      <c r="D13" s="201">
        <v>111</v>
      </c>
      <c r="E13" s="202"/>
      <c r="F13" s="323">
        <v>219996.28</v>
      </c>
      <c r="G13" s="204"/>
      <c r="H13" s="323">
        <v>271381.05</v>
      </c>
      <c r="I13" s="204"/>
      <c r="J13" s="426"/>
      <c r="K13" s="205"/>
    </row>
    <row r="14" spans="3:11" s="87" customFormat="1" ht="12.75" customHeight="1" hidden="1">
      <c r="C14" s="206" t="s">
        <v>521</v>
      </c>
      <c r="D14" s="201">
        <v>109</v>
      </c>
      <c r="E14" s="202"/>
      <c r="F14" s="323">
        <v>219905.1</v>
      </c>
      <c r="G14" s="204"/>
      <c r="H14" s="323">
        <v>271425.25</v>
      </c>
      <c r="I14" s="204"/>
      <c r="J14" s="426"/>
      <c r="K14" s="205"/>
    </row>
    <row r="15" spans="3:11" s="87" customFormat="1" ht="12.75" customHeight="1">
      <c r="C15" s="206" t="s">
        <v>522</v>
      </c>
      <c r="D15" s="201">
        <v>109</v>
      </c>
      <c r="E15" s="202"/>
      <c r="F15" s="323">
        <v>212779</v>
      </c>
      <c r="G15" s="204"/>
      <c r="H15" s="323">
        <v>263390</v>
      </c>
      <c r="I15" s="204"/>
      <c r="J15" s="426"/>
      <c r="K15" s="205"/>
    </row>
    <row r="16" spans="3:11" s="87" customFormat="1" ht="12.75" customHeight="1">
      <c r="C16" s="206" t="s">
        <v>523</v>
      </c>
      <c r="D16" s="201">
        <v>109</v>
      </c>
      <c r="E16" s="202"/>
      <c r="F16" s="323">
        <v>220128</v>
      </c>
      <c r="G16" s="204"/>
      <c r="H16" s="323">
        <v>263390</v>
      </c>
      <c r="I16" s="204"/>
      <c r="J16" s="426"/>
      <c r="K16" s="205"/>
    </row>
    <row r="17" spans="3:11" s="87" customFormat="1" ht="12.75" customHeight="1">
      <c r="C17" s="206" t="s">
        <v>524</v>
      </c>
      <c r="D17" s="207">
        <v>108</v>
      </c>
      <c r="E17" s="208"/>
      <c r="F17" s="207">
        <v>220397</v>
      </c>
      <c r="G17" s="208"/>
      <c r="H17" s="207">
        <v>260820</v>
      </c>
      <c r="I17" s="204"/>
      <c r="J17" s="426"/>
      <c r="K17" s="205"/>
    </row>
    <row r="18" spans="3:11" s="87" customFormat="1" ht="12.75" customHeight="1">
      <c r="C18" s="206" t="s">
        <v>600</v>
      </c>
      <c r="D18" s="207">
        <v>110</v>
      </c>
      <c r="E18" s="208"/>
      <c r="F18" s="207">
        <v>215742</v>
      </c>
      <c r="G18" s="208"/>
      <c r="H18" s="207">
        <v>278820</v>
      </c>
      <c r="I18" s="204"/>
      <c r="J18" s="426"/>
      <c r="K18" s="205"/>
    </row>
    <row r="19" spans="3:11" s="87" customFormat="1" ht="12.75" customHeight="1">
      <c r="C19" s="206" t="s">
        <v>601</v>
      </c>
      <c r="D19" s="207">
        <f>SUM(D23:D46)+SUM(D49:D50)</f>
        <v>110</v>
      </c>
      <c r="E19" s="208"/>
      <c r="F19" s="207">
        <f>SUM(F23:F46)+SUM(F49:F50)-1</f>
        <v>213438.60000000003</v>
      </c>
      <c r="G19" s="208"/>
      <c r="H19" s="207">
        <f>SUM(H23:H46)+SUM(H49:H50)-2</f>
        <v>276485.10000000003</v>
      </c>
      <c r="I19" s="204"/>
      <c r="J19" s="426"/>
      <c r="K19" s="205"/>
    </row>
    <row r="20" spans="3:11" s="87" customFormat="1" ht="6.75" customHeight="1">
      <c r="C20" s="200"/>
      <c r="D20" s="209"/>
      <c r="E20" s="210"/>
      <c r="F20" s="211"/>
      <c r="G20" s="211"/>
      <c r="H20" s="211"/>
      <c r="I20" s="211"/>
      <c r="J20" s="427"/>
      <c r="K20" s="205"/>
    </row>
    <row r="21" spans="3:11" s="87" customFormat="1" ht="14.25" customHeight="1" hidden="1">
      <c r="C21" s="206" t="s">
        <v>396</v>
      </c>
      <c r="D21" s="212">
        <f>SUM(D23:D43)-D38</f>
        <v>82</v>
      </c>
      <c r="E21" s="209"/>
      <c r="F21" s="212">
        <f>SUM(F23:F43)-F38</f>
        <v>212515.00000000003</v>
      </c>
      <c r="G21" s="213"/>
      <c r="H21" s="212">
        <f>SUM(H23:H43)-H38</f>
        <v>275480.4</v>
      </c>
      <c r="I21" s="209"/>
      <c r="J21" s="205">
        <f>F21/$F$19*100</f>
        <v>99.56727602223778</v>
      </c>
      <c r="K21" s="205">
        <f>H21/$H$19*100</f>
        <v>99.63661694608497</v>
      </c>
    </row>
    <row r="22" spans="3:11" s="87" customFormat="1" ht="6.75" customHeight="1" hidden="1">
      <c r="C22" s="200"/>
      <c r="D22" s="209"/>
      <c r="E22" s="210"/>
      <c r="F22" s="214"/>
      <c r="G22" s="214"/>
      <c r="H22" s="214"/>
      <c r="I22" s="211"/>
      <c r="J22" s="427"/>
      <c r="K22" s="205"/>
    </row>
    <row r="23" spans="1:11" s="87" customFormat="1" ht="12.75" customHeight="1">
      <c r="A23" s="424">
        <f aca="true" t="shared" si="0" ref="A23:A29">D23/$D$19*100</f>
        <v>10</v>
      </c>
      <c r="B23" s="424"/>
      <c r="C23" s="344" t="s">
        <v>12</v>
      </c>
      <c r="D23" s="345">
        <v>11</v>
      </c>
      <c r="E23" s="346">
        <f>RANK(D23,($D$23:$D$43,$D$45:$D$46,$D$49:$D$50),0)</f>
        <v>2</v>
      </c>
      <c r="F23" s="347">
        <f>'臺北'!I33</f>
        <v>34192.3</v>
      </c>
      <c r="G23" s="346">
        <f>RANK(F23,($F$23:$F$43,$F$45:$F$46,$F$49:$F$50),0)</f>
        <v>2</v>
      </c>
      <c r="H23" s="347">
        <f>'臺北'!J33</f>
        <v>41347.9</v>
      </c>
      <c r="I23" s="348">
        <f>RANK(H23,($H$23:$H$43,$H$45:$H$46,$H$49:$H$50),0)</f>
        <v>2</v>
      </c>
      <c r="J23" s="205">
        <f>F23/$F$19*100</f>
        <v>16.019735886573468</v>
      </c>
      <c r="K23" s="205">
        <f>H23/$H$19*100</f>
        <v>14.954838434331542</v>
      </c>
    </row>
    <row r="24" spans="1:11" s="87" customFormat="1" ht="12.75" customHeight="1">
      <c r="A24" s="424">
        <f t="shared" si="0"/>
        <v>1.8181818181818181</v>
      </c>
      <c r="B24" s="424"/>
      <c r="C24" s="344" t="s">
        <v>13</v>
      </c>
      <c r="D24" s="345">
        <v>2</v>
      </c>
      <c r="E24" s="346">
        <f>RANK(D24,($D$23:$D$43,$D$45:$D$46,$D$49:$D$50),0)</f>
        <v>16</v>
      </c>
      <c r="F24" s="347">
        <v>0</v>
      </c>
      <c r="G24" s="349">
        <v>0</v>
      </c>
      <c r="H24" s="347">
        <v>0</v>
      </c>
      <c r="I24" s="349">
        <v>0</v>
      </c>
      <c r="J24" s="205">
        <f aca="true" t="shared" si="1" ref="J24:J46">F24/$F$19*100</f>
        <v>0</v>
      </c>
      <c r="K24" s="205">
        <f aca="true" t="shared" si="2" ref="K24:K30">H24/$H$19*100</f>
        <v>0</v>
      </c>
    </row>
    <row r="25" spans="1:11" s="87" customFormat="1" ht="12.75" customHeight="1">
      <c r="A25" s="424">
        <f t="shared" si="0"/>
        <v>2.727272727272727</v>
      </c>
      <c r="B25" s="424"/>
      <c r="C25" s="344" t="s">
        <v>14</v>
      </c>
      <c r="D25" s="345">
        <v>3</v>
      </c>
      <c r="E25" s="346">
        <f>RANK(D25,($D$23:$D$43,$D$45:$D$46,$D$49:$D$50),0)</f>
        <v>14</v>
      </c>
      <c r="F25" s="347">
        <f>'桃園'!I27</f>
        <v>23050</v>
      </c>
      <c r="G25" s="346">
        <f>RANK(F25,($F$23:$F$43,$F$45:$F$46,$F$49:$F$50),0)</f>
        <v>4</v>
      </c>
      <c r="H25" s="347">
        <f>'桃園'!J27</f>
        <v>33199</v>
      </c>
      <c r="I25" s="348">
        <f>RANK(H25,($H$23:$H$43,$H$45:$H$46,$H$49:$H$50),0)</f>
        <v>5</v>
      </c>
      <c r="J25" s="205">
        <f t="shared" si="1"/>
        <v>10.799358691445688</v>
      </c>
      <c r="K25" s="205">
        <f t="shared" si="2"/>
        <v>12.007518669179639</v>
      </c>
    </row>
    <row r="26" spans="1:11" s="87" customFormat="1" ht="12.75" customHeight="1">
      <c r="A26" s="424">
        <f t="shared" si="0"/>
        <v>3.6363636363636362</v>
      </c>
      <c r="B26" s="424"/>
      <c r="C26" s="344" t="s">
        <v>15</v>
      </c>
      <c r="D26" s="345">
        <v>4</v>
      </c>
      <c r="E26" s="346">
        <f>RANK(D26,($D$23:$D$43,$D$45:$D$46,$D$49:$D$50),0)</f>
        <v>11</v>
      </c>
      <c r="F26" s="347">
        <f>'新竹'!I27</f>
        <v>4140.8</v>
      </c>
      <c r="G26" s="346">
        <f>RANK(F26,($F$23:$F$43,$F$45:$F$46,$F$49:$F$50),0)</f>
        <v>8</v>
      </c>
      <c r="H26" s="347">
        <f>'新竹'!J27</f>
        <v>4703</v>
      </c>
      <c r="I26" s="348">
        <f>RANK(H26,($H$23:$H$43,$H$45:$H$46,$H$49:$H$50),0)</f>
        <v>8</v>
      </c>
      <c r="J26" s="205">
        <f t="shared" si="1"/>
        <v>1.9400427101751976</v>
      </c>
      <c r="K26" s="205">
        <f t="shared" si="2"/>
        <v>1.7009958221980135</v>
      </c>
    </row>
    <row r="27" spans="1:11" s="87" customFormat="1" ht="12.75" customHeight="1">
      <c r="A27" s="424">
        <f t="shared" si="0"/>
        <v>5.454545454545454</v>
      </c>
      <c r="B27" s="424"/>
      <c r="C27" s="344" t="s">
        <v>16</v>
      </c>
      <c r="D27" s="345">
        <v>6</v>
      </c>
      <c r="E27" s="346">
        <f>RANK(D27,($D$23:$D$43,$D$45:$D$46,$D$49:$D$50),0)</f>
        <v>8</v>
      </c>
      <c r="F27" s="347">
        <f>'苗栗'!I33</f>
        <v>15978</v>
      </c>
      <c r="G27" s="346">
        <f>RANK(F27,($F$23:$F$43,$F$45:$F$46,$F$49:$F$50),0)</f>
        <v>7</v>
      </c>
      <c r="H27" s="347">
        <f>'苗栗'!J33</f>
        <v>17540.600000000002</v>
      </c>
      <c r="I27" s="348">
        <f>RANK(H27,($H$23:$H$43,$H$45:$H$46,$H$49:$H$50),0)</f>
        <v>7</v>
      </c>
      <c r="J27" s="205">
        <f t="shared" si="1"/>
        <v>7.485993630018187</v>
      </c>
      <c r="K27" s="205">
        <f t="shared" si="2"/>
        <v>6.344139340600995</v>
      </c>
    </row>
    <row r="28" spans="1:11" s="87" customFormat="1" ht="12.75" customHeight="1">
      <c r="A28" s="424">
        <f t="shared" si="0"/>
        <v>5.454545454545454</v>
      </c>
      <c r="B28" s="424"/>
      <c r="C28" s="344" t="s">
        <v>17</v>
      </c>
      <c r="D28" s="345">
        <v>6</v>
      </c>
      <c r="E28" s="346">
        <f>RANK(D28,($D$23:$D$43,$D$45:$D$46,$D$49:$D$50),0)</f>
        <v>8</v>
      </c>
      <c r="F28" s="347">
        <f>'臺中'!I31</f>
        <v>16806.8</v>
      </c>
      <c r="G28" s="346">
        <f>RANK(F28,($F$23:$F$43,$F$45:$F$46,$F$49:$F$50),0)</f>
        <v>6</v>
      </c>
      <c r="H28" s="347">
        <f>'臺中'!J31</f>
        <v>24716</v>
      </c>
      <c r="I28" s="348">
        <f>RANK(H28,($H$23:$H$43,$H$45:$H$46,$H$49:$H$50),0)</f>
        <v>6</v>
      </c>
      <c r="J28" s="205">
        <f t="shared" si="1"/>
        <v>7.874302024094984</v>
      </c>
      <c r="K28" s="205">
        <f t="shared" si="2"/>
        <v>8.939360565903911</v>
      </c>
    </row>
    <row r="29" spans="1:11" s="87" customFormat="1" ht="12.75" customHeight="1">
      <c r="A29" s="424">
        <f t="shared" si="0"/>
        <v>0</v>
      </c>
      <c r="B29" s="424"/>
      <c r="C29" s="344" t="s">
        <v>18</v>
      </c>
      <c r="D29" s="345">
        <v>0</v>
      </c>
      <c r="E29" s="349">
        <v>0</v>
      </c>
      <c r="F29" s="347">
        <v>0</v>
      </c>
      <c r="G29" s="349">
        <v>0</v>
      </c>
      <c r="H29" s="347">
        <v>0</v>
      </c>
      <c r="I29" s="349">
        <v>0</v>
      </c>
      <c r="J29" s="205">
        <f t="shared" si="1"/>
        <v>0</v>
      </c>
      <c r="K29" s="205">
        <f t="shared" si="2"/>
        <v>0</v>
      </c>
    </row>
    <row r="30" spans="1:12" s="435" customFormat="1" ht="12.75" customHeight="1">
      <c r="A30" s="424">
        <f>D30/$D$19*100</f>
        <v>10</v>
      </c>
      <c r="B30" s="424"/>
      <c r="C30" s="429" t="s">
        <v>19</v>
      </c>
      <c r="D30" s="430">
        <v>11</v>
      </c>
      <c r="E30" s="431">
        <f>RANK(D30,($D$23:$D$43,$D$45:$D$46,$D$49:$D$50),0)</f>
        <v>2</v>
      </c>
      <c r="F30" s="432">
        <f>'南投'!I55</f>
        <v>24177</v>
      </c>
      <c r="G30" s="431">
        <f>RANK(F30,($F$23:$F$43,$F$45:$F$46,$F$49:$F$50),0)</f>
        <v>3</v>
      </c>
      <c r="H30" s="432">
        <f>'南投'!J55</f>
        <v>34877</v>
      </c>
      <c r="I30" s="433">
        <f>RANK(H30,($H$23:$H$43,$H$45:$H$46,$H$49:$H$50),0)</f>
        <v>4</v>
      </c>
      <c r="J30" s="205">
        <f t="shared" si="1"/>
        <v>11.327379396229171</v>
      </c>
      <c r="K30" s="205">
        <f t="shared" si="2"/>
        <v>12.61442298337234</v>
      </c>
      <c r="L30" s="434"/>
    </row>
    <row r="31" spans="1:11" s="436" customFormat="1" ht="12.75" customHeight="1">
      <c r="A31" s="424">
        <f aca="true" t="shared" si="3" ref="A31:A47">D31/$D$19*100</f>
        <v>0</v>
      </c>
      <c r="B31" s="424"/>
      <c r="C31" s="344" t="s">
        <v>20</v>
      </c>
      <c r="D31" s="345">
        <v>0</v>
      </c>
      <c r="E31" s="349">
        <v>0</v>
      </c>
      <c r="F31" s="347">
        <v>0</v>
      </c>
      <c r="G31" s="349">
        <v>0</v>
      </c>
      <c r="H31" s="347">
        <v>0</v>
      </c>
      <c r="I31" s="349">
        <v>0</v>
      </c>
      <c r="J31" s="205">
        <f t="shared" si="1"/>
        <v>0</v>
      </c>
      <c r="K31" s="215"/>
    </row>
    <row r="32" spans="1:12" s="435" customFormat="1" ht="12.75" customHeight="1">
      <c r="A32" s="424">
        <f t="shared" si="3"/>
        <v>2.727272727272727</v>
      </c>
      <c r="B32" s="424"/>
      <c r="C32" s="344" t="s">
        <v>21</v>
      </c>
      <c r="D32" s="345">
        <v>3</v>
      </c>
      <c r="E32" s="346">
        <f>RANK(D32,($D$23:$D$43,$D$45:$D$46,$D$49:$D$50),0)</f>
        <v>14</v>
      </c>
      <c r="F32" s="347">
        <f>'嘉義'!I28</f>
        <v>62408.5</v>
      </c>
      <c r="G32" s="346">
        <f>RANK(F32,($F$23:$F$43,$F$45:$F$46,$F$49:$F$50),0)</f>
        <v>1</v>
      </c>
      <c r="H32" s="347">
        <f>'嘉義'!J28</f>
        <v>73755</v>
      </c>
      <c r="I32" s="348">
        <f>RANK(H32,($H$23:$H$43,$H$45:$H$46,$H$49:$H$50),0)</f>
        <v>1</v>
      </c>
      <c r="J32" s="205">
        <f t="shared" si="1"/>
        <v>29.23955648134873</v>
      </c>
      <c r="K32" s="205">
        <f>H32/$H$19*100</f>
        <v>26.67594022245683</v>
      </c>
      <c r="L32" s="437"/>
    </row>
    <row r="33" spans="1:11" s="435" customFormat="1" ht="12.75" customHeight="1">
      <c r="A33" s="424">
        <f t="shared" si="3"/>
        <v>9.090909090909092</v>
      </c>
      <c r="B33" s="424"/>
      <c r="C33" s="344" t="s">
        <v>22</v>
      </c>
      <c r="D33" s="345">
        <v>10</v>
      </c>
      <c r="E33" s="346">
        <f>RANK(D33,($D$23:$D$43,$D$45:$D$46,$D$49:$D$50),0)</f>
        <v>4</v>
      </c>
      <c r="F33" s="347">
        <f>'臺南'!I47</f>
        <v>23043.1</v>
      </c>
      <c r="G33" s="346">
        <f>RANK(F33,($F$23:$F$43,$F$45:$F$46,$F$49:$F$50),0)</f>
        <v>5</v>
      </c>
      <c r="H33" s="347">
        <f>'臺南'!J47</f>
        <v>35168.6</v>
      </c>
      <c r="I33" s="348">
        <f>RANK(H33,($H$23:$H$43,$H$45:$H$46,$H$49:$H$50),0)</f>
        <v>3</v>
      </c>
      <c r="J33" s="205">
        <f t="shared" si="1"/>
        <v>10.796125911620482</v>
      </c>
      <c r="K33" s="205">
        <f aca="true" t="shared" si="4" ref="K33:K46">H33/$H$19*100</f>
        <v>12.719889787912619</v>
      </c>
    </row>
    <row r="34" spans="1:11" s="435" customFormat="1" ht="12.75" customHeight="1">
      <c r="A34" s="424">
        <f t="shared" si="3"/>
        <v>8.181818181818182</v>
      </c>
      <c r="B34" s="424"/>
      <c r="C34" s="344" t="s">
        <v>23</v>
      </c>
      <c r="D34" s="345">
        <v>9</v>
      </c>
      <c r="E34" s="346">
        <f>RANK(D34,($D$23:$D$43,$D$45:$D$46,$D$49:$D$50),0)</f>
        <v>5</v>
      </c>
      <c r="F34" s="347">
        <f>'高雄'!I33</f>
        <v>3486.8999999999996</v>
      </c>
      <c r="G34" s="346">
        <f>RANK(F34,($F$23:$F$43,$F$45:$F$46,$F$49:$F$50),0)</f>
        <v>9</v>
      </c>
      <c r="H34" s="347">
        <f>'高雄'!J33</f>
        <v>4618</v>
      </c>
      <c r="I34" s="348">
        <f>RANK(H34,($H$23:$H$43,$H$45:$H$46,$H$49:$H$50),0)</f>
        <v>9</v>
      </c>
      <c r="J34" s="205">
        <f t="shared" si="1"/>
        <v>1.6336782568851178</v>
      </c>
      <c r="K34" s="205">
        <f t="shared" si="4"/>
        <v>1.670252755030922</v>
      </c>
    </row>
    <row r="35" spans="1:11" s="435" customFormat="1" ht="12.75" customHeight="1">
      <c r="A35" s="424">
        <f t="shared" si="3"/>
        <v>3.6363636363636362</v>
      </c>
      <c r="B35" s="424"/>
      <c r="C35" s="344" t="s">
        <v>24</v>
      </c>
      <c r="D35" s="345">
        <v>4</v>
      </c>
      <c r="E35" s="346">
        <f>RANK(D35,($D$23:$D$43,$D$45:$D$46,$D$49:$D$50),0)</f>
        <v>11</v>
      </c>
      <c r="F35" s="347">
        <f>'屏東'!I21</f>
        <v>3259.9</v>
      </c>
      <c r="G35" s="346">
        <f>RANK(F35,($F$23:$F$43,$F$45:$F$46,$F$49:$F$50),0)</f>
        <v>10</v>
      </c>
      <c r="H35" s="347">
        <f>'屏東'!J21</f>
        <v>3494</v>
      </c>
      <c r="I35" s="348">
        <f>RANK(H35,($H$23:$H$43,$H$45:$H$46,$H$49:$H$50),0)</f>
        <v>10</v>
      </c>
      <c r="J35" s="205">
        <f t="shared" si="1"/>
        <v>1.527324485824026</v>
      </c>
      <c r="K35" s="205">
        <f t="shared" si="4"/>
        <v>1.26372090213903</v>
      </c>
    </row>
    <row r="36" spans="1:11" s="435" customFormat="1" ht="12.75" customHeight="1">
      <c r="A36" s="424">
        <f t="shared" si="3"/>
        <v>1.8181818181818181</v>
      </c>
      <c r="B36" s="424"/>
      <c r="C36" s="344" t="s">
        <v>25</v>
      </c>
      <c r="D36" s="345">
        <v>2</v>
      </c>
      <c r="E36" s="346">
        <f>RANK(D36,($D$23:$D$43,$D$45:$D$46,$D$49:$D$50),0)</f>
        <v>16</v>
      </c>
      <c r="F36" s="347">
        <f>'臺東'!I21</f>
        <v>7.3</v>
      </c>
      <c r="G36" s="346">
        <f>RANK(F36,($F$23:$F$43,$F$45:$F$46,$F$49:$F$50),0)</f>
        <v>17</v>
      </c>
      <c r="H36" s="347">
        <f>'臺東'!J21</f>
        <v>7.4</v>
      </c>
      <c r="I36" s="348">
        <f>RANK(H36,($H$23:$H$43,$H$45:$H$46,$H$49:$H$50),0)</f>
        <v>17</v>
      </c>
      <c r="J36" s="205">
        <f t="shared" si="1"/>
        <v>0.0034201873513038405</v>
      </c>
      <c r="K36" s="205">
        <f t="shared" si="4"/>
        <v>0.0026764552592526687</v>
      </c>
    </row>
    <row r="37" spans="1:11" s="435" customFormat="1" ht="12.75" customHeight="1">
      <c r="A37" s="424">
        <f t="shared" si="3"/>
        <v>5.454545454545454</v>
      </c>
      <c r="B37" s="424"/>
      <c r="C37" s="344" t="s">
        <v>26</v>
      </c>
      <c r="D37" s="345">
        <v>6</v>
      </c>
      <c r="E37" s="346">
        <f>RANK(D37,($D$23:$D$43,$D$45:$D$46,$D$49:$D$50),0)</f>
        <v>8</v>
      </c>
      <c r="F37" s="347">
        <f>'花蓮'!I27</f>
        <v>43.70000000000001</v>
      </c>
      <c r="G37" s="346">
        <f>RANK(F37,($F$23:$F$43,$F$45:$F$46,$F$49:$F$50),0)</f>
        <v>16</v>
      </c>
      <c r="H37" s="347">
        <f>'花蓮'!J27</f>
        <v>59.9</v>
      </c>
      <c r="I37" s="348">
        <f>RANK(H37,($H$23:$H$43,$H$45:$H$46,$H$49:$H$50),0)</f>
        <v>16</v>
      </c>
      <c r="J37" s="205">
        <f t="shared" si="1"/>
        <v>0.020474272226298336</v>
      </c>
      <c r="K37" s="205">
        <f t="shared" si="4"/>
        <v>0.02166482027422092</v>
      </c>
    </row>
    <row r="38" spans="1:11" s="435" customFormat="1" ht="12.75" customHeight="1">
      <c r="A38" s="424">
        <f t="shared" si="3"/>
        <v>7.2727272727272725</v>
      </c>
      <c r="B38" s="424"/>
      <c r="C38" s="429" t="s">
        <v>27</v>
      </c>
      <c r="D38" s="430">
        <v>8</v>
      </c>
      <c r="E38" s="431">
        <f>RANK(D38,($D$23:$D$43,$D$45:$D$46,$D$49:$D$50),0)</f>
        <v>6</v>
      </c>
      <c r="F38" s="432">
        <f>'澎湖'!I28</f>
        <v>325.1</v>
      </c>
      <c r="G38" s="431">
        <f>RANK(F38,($F$23:$F$43,$F$45:$F$46,$F$49:$F$50),0)</f>
        <v>14</v>
      </c>
      <c r="H38" s="432">
        <f>'澎湖'!J28</f>
        <v>392.2</v>
      </c>
      <c r="I38" s="433">
        <f>RANK(H38,($H$23:$H$43,$H$45:$H$46,$H$49:$H$50),0)</f>
        <v>14</v>
      </c>
      <c r="J38" s="205">
        <f t="shared" si="1"/>
        <v>0.1523154668368327</v>
      </c>
      <c r="K38" s="205">
        <f t="shared" si="4"/>
        <v>0.1418521287403914</v>
      </c>
    </row>
    <row r="39" spans="1:11" s="435" customFormat="1" ht="12.75" customHeight="1">
      <c r="A39" s="424">
        <f t="shared" si="3"/>
        <v>3.6363636363636362</v>
      </c>
      <c r="B39" s="424"/>
      <c r="C39" s="344" t="s">
        <v>28</v>
      </c>
      <c r="D39" s="345">
        <v>4</v>
      </c>
      <c r="E39" s="346">
        <f>RANK(D39,($D$23:$D$43,$D$45:$D$46,$D$49:$D$50),0)</f>
        <v>11</v>
      </c>
      <c r="F39" s="347">
        <f>'基市'!I27</f>
        <v>1018.7</v>
      </c>
      <c r="G39" s="346">
        <f>RANK(F39,($F$23:$F$43,$F$45:$F$46,$F$49:$F$50),0)</f>
        <v>11</v>
      </c>
      <c r="H39" s="347">
        <f>'基市'!J27</f>
        <v>1045</v>
      </c>
      <c r="I39" s="348">
        <f>RANK(H39,($H$23:$H$43,$H$45:$H$46,$H$49:$H$50),0)</f>
        <v>11</v>
      </c>
      <c r="J39" s="205">
        <f t="shared" si="1"/>
        <v>0.4772801170922223</v>
      </c>
      <c r="K39" s="205">
        <f t="shared" si="4"/>
        <v>0.37795888458365384</v>
      </c>
    </row>
    <row r="40" spans="1:11" s="87" customFormat="1" ht="12.75" customHeight="1">
      <c r="A40" s="424">
        <f t="shared" si="3"/>
        <v>0</v>
      </c>
      <c r="B40" s="424"/>
      <c r="C40" s="344" t="s">
        <v>29</v>
      </c>
      <c r="D40" s="345">
        <v>0</v>
      </c>
      <c r="E40" s="349">
        <v>0</v>
      </c>
      <c r="F40" s="347">
        <f>'竹市'!I21</f>
        <v>0</v>
      </c>
      <c r="G40" s="349">
        <v>0</v>
      </c>
      <c r="H40" s="347">
        <f>'竹市'!J21</f>
        <v>0</v>
      </c>
      <c r="I40" s="349">
        <v>0</v>
      </c>
      <c r="J40" s="205">
        <f t="shared" si="1"/>
        <v>0</v>
      </c>
      <c r="K40" s="205">
        <f t="shared" si="4"/>
        <v>0</v>
      </c>
    </row>
    <row r="41" spans="1:11" s="87" customFormat="1" ht="12.75" customHeight="1">
      <c r="A41" s="424">
        <f t="shared" si="3"/>
        <v>0</v>
      </c>
      <c r="B41" s="424"/>
      <c r="C41" s="344" t="s">
        <v>30</v>
      </c>
      <c r="D41" s="345">
        <v>0</v>
      </c>
      <c r="E41" s="349">
        <v>0</v>
      </c>
      <c r="F41" s="347">
        <v>0</v>
      </c>
      <c r="G41" s="349">
        <v>0</v>
      </c>
      <c r="H41" s="347">
        <v>0</v>
      </c>
      <c r="I41" s="349">
        <v>0</v>
      </c>
      <c r="J41" s="205">
        <f t="shared" si="1"/>
        <v>0</v>
      </c>
      <c r="K41" s="205">
        <f t="shared" si="4"/>
        <v>0</v>
      </c>
    </row>
    <row r="42" spans="1:11" s="87" customFormat="1" ht="12.75" customHeight="1">
      <c r="A42" s="424">
        <f t="shared" si="3"/>
        <v>0.9090909090909091</v>
      </c>
      <c r="B42" s="424"/>
      <c r="C42" s="344" t="s">
        <v>31</v>
      </c>
      <c r="D42" s="345">
        <v>1</v>
      </c>
      <c r="E42" s="346">
        <f>RANK(D42,($D$23:$D$43,$D$45:$D$46,$D$49:$D$50),0)</f>
        <v>18</v>
      </c>
      <c r="F42" s="347">
        <f>'嘉市'!I21</f>
        <v>902</v>
      </c>
      <c r="G42" s="346">
        <f>RANK(F42,($F$23:$F$43,$F$45:$F$46,$F$49:$F$50),0)</f>
        <v>12</v>
      </c>
      <c r="H42" s="347">
        <f>'嘉市'!J21</f>
        <v>949</v>
      </c>
      <c r="I42" s="348">
        <f>RANK(H42,($H$23:$H$43,$H$45:$H$46,$H$49:$H$50),0)</f>
        <v>12</v>
      </c>
      <c r="J42" s="205">
        <f t="shared" si="1"/>
        <v>0.4226039713528855</v>
      </c>
      <c r="K42" s="205">
        <f t="shared" si="4"/>
        <v>0.3432373028419976</v>
      </c>
    </row>
    <row r="43" spans="1:11" s="87" customFormat="1" ht="12.75" customHeight="1">
      <c r="A43" s="424">
        <f t="shared" si="3"/>
        <v>0</v>
      </c>
      <c r="B43" s="424"/>
      <c r="C43" s="344" t="s">
        <v>32</v>
      </c>
      <c r="D43" s="345">
        <v>0</v>
      </c>
      <c r="E43" s="349">
        <v>0</v>
      </c>
      <c r="F43" s="347">
        <v>0</v>
      </c>
      <c r="G43" s="349">
        <v>0</v>
      </c>
      <c r="H43" s="347">
        <v>0</v>
      </c>
      <c r="I43" s="349">
        <v>0</v>
      </c>
      <c r="J43" s="205">
        <f t="shared" si="1"/>
        <v>0</v>
      </c>
      <c r="K43" s="205">
        <f t="shared" si="4"/>
        <v>0</v>
      </c>
    </row>
    <row r="44" spans="1:11" s="87" customFormat="1" ht="13.5" customHeight="1" hidden="1">
      <c r="A44" s="424">
        <f t="shared" si="3"/>
        <v>0</v>
      </c>
      <c r="B44" s="424"/>
      <c r="C44" s="350"/>
      <c r="D44" s="351"/>
      <c r="E44" s="352"/>
      <c r="F44" s="347"/>
      <c r="G44" s="352"/>
      <c r="H44" s="347"/>
      <c r="I44" s="349"/>
      <c r="J44" s="205">
        <f t="shared" si="1"/>
        <v>0</v>
      </c>
      <c r="K44" s="205">
        <f t="shared" si="4"/>
        <v>0</v>
      </c>
    </row>
    <row r="45" spans="1:11" s="87" customFormat="1" ht="12.75" customHeight="1">
      <c r="A45" s="424">
        <f t="shared" si="3"/>
        <v>0</v>
      </c>
      <c r="B45" s="424"/>
      <c r="C45" s="354" t="s">
        <v>397</v>
      </c>
      <c r="D45" s="351">
        <v>0</v>
      </c>
      <c r="E45" s="352">
        <v>0</v>
      </c>
      <c r="F45" s="347">
        <f>'北市'!I21</f>
        <v>0</v>
      </c>
      <c r="G45" s="349">
        <v>0</v>
      </c>
      <c r="H45" s="347">
        <f>'北市'!K21</f>
        <v>0</v>
      </c>
      <c r="I45" s="349">
        <v>0</v>
      </c>
      <c r="J45" s="205">
        <f t="shared" si="1"/>
        <v>0</v>
      </c>
      <c r="K45" s="205">
        <f t="shared" si="4"/>
        <v>0</v>
      </c>
    </row>
    <row r="46" spans="1:11" s="87" customFormat="1" ht="12.75" customHeight="1">
      <c r="A46" s="424">
        <f t="shared" si="3"/>
        <v>0</v>
      </c>
      <c r="B46" s="424"/>
      <c r="C46" s="354" t="s">
        <v>398</v>
      </c>
      <c r="D46" s="351">
        <v>0</v>
      </c>
      <c r="E46" s="352">
        <v>0</v>
      </c>
      <c r="F46" s="347">
        <f>'高市'!I21</f>
        <v>0</v>
      </c>
      <c r="G46" s="349">
        <v>0</v>
      </c>
      <c r="H46" s="347">
        <f>'高市'!K21</f>
        <v>0</v>
      </c>
      <c r="I46" s="349">
        <v>0</v>
      </c>
      <c r="J46" s="205">
        <f t="shared" si="1"/>
        <v>0</v>
      </c>
      <c r="K46" s="205">
        <f t="shared" si="4"/>
        <v>0</v>
      </c>
    </row>
    <row r="47" spans="1:11" s="87" customFormat="1" ht="10.5" customHeight="1" hidden="1">
      <c r="A47" s="424">
        <f t="shared" si="3"/>
        <v>25.454545454545453</v>
      </c>
      <c r="B47" s="424"/>
      <c r="C47" s="350" t="s">
        <v>576</v>
      </c>
      <c r="D47" s="345">
        <f>SUM(D49:D50)+D38</f>
        <v>28</v>
      </c>
      <c r="E47" s="352"/>
      <c r="F47" s="353">
        <f>SUM(F49:F50)+F38</f>
        <v>924.6</v>
      </c>
      <c r="G47" s="349"/>
      <c r="H47" s="353">
        <f>SUM(H49:H50)+H38</f>
        <v>1006.7</v>
      </c>
      <c r="I47" s="349"/>
      <c r="J47" s="205">
        <f>F47/$F$19*100</f>
        <v>0.43319249657747</v>
      </c>
      <c r="K47" s="205">
        <f>H47/$H$19*100</f>
        <v>0.36410642020130557</v>
      </c>
    </row>
    <row r="48" spans="3:11" s="87" customFormat="1" ht="9.75" customHeight="1" hidden="1">
      <c r="C48" s="350"/>
      <c r="D48" s="351"/>
      <c r="E48" s="352"/>
      <c r="F48" s="347"/>
      <c r="G48" s="352"/>
      <c r="H48" s="347"/>
      <c r="I48" s="349"/>
      <c r="J48" s="205">
        <f>F48/$F$19*100</f>
        <v>0</v>
      </c>
      <c r="K48" s="205">
        <f>H48/$H$19*100</f>
        <v>0</v>
      </c>
    </row>
    <row r="49" spans="1:11" s="87" customFormat="1" ht="12.75" customHeight="1">
      <c r="A49" s="424">
        <f>D49/$D$19*100</f>
        <v>11.818181818181818</v>
      </c>
      <c r="B49" s="424"/>
      <c r="C49" s="354" t="s">
        <v>399</v>
      </c>
      <c r="D49" s="351">
        <v>13</v>
      </c>
      <c r="E49" s="346">
        <f>RANK(D49,($D$23:$D$43,$D$45:$D$46,$D$49:$D$50),0)</f>
        <v>1</v>
      </c>
      <c r="F49" s="347">
        <f>'金門縣'!I27</f>
        <v>543.5</v>
      </c>
      <c r="G49" s="346">
        <f>RANK(F49,($F$23:$F$43,$F$45:$F$46,$F$49:$F$50),0)</f>
        <v>13</v>
      </c>
      <c r="H49" s="347">
        <f>'金門縣'!J27</f>
        <v>543.5</v>
      </c>
      <c r="I49" s="348">
        <f>RANK(H49,($H$23:$H$43,$H$45:$H$46,$H$49:$H$50),0)</f>
        <v>13</v>
      </c>
      <c r="J49" s="205">
        <f>F49/$F$19*100</f>
        <v>0.2546399760867996</v>
      </c>
      <c r="K49" s="205">
        <f>H49/$H$19*100</f>
        <v>0.19657478829781422</v>
      </c>
    </row>
    <row r="50" spans="1:11" s="87" customFormat="1" ht="12.75" customHeight="1">
      <c r="A50" s="424">
        <f>D50/$D$19*100</f>
        <v>6.363636363636363</v>
      </c>
      <c r="B50" s="424"/>
      <c r="C50" s="439" t="s">
        <v>400</v>
      </c>
      <c r="D50" s="440">
        <v>7</v>
      </c>
      <c r="E50" s="441">
        <f>RANK(D50,($D$23:$D$43,$D$45:$D$46,$D$49:$D$50),0)</f>
        <v>7</v>
      </c>
      <c r="F50" s="442">
        <f>'連江縣'!I27</f>
        <v>56</v>
      </c>
      <c r="G50" s="441">
        <f>RANK(F50,($F$23:$F$43,$F$45:$F$46,$F$49:$F$50),0)</f>
        <v>15</v>
      </c>
      <c r="H50" s="442">
        <f>'連江縣'!J27</f>
        <v>71</v>
      </c>
      <c r="I50" s="443">
        <f>RANK(H50,($H$23:$H$43,$H$45:$H$46,$H$49:$H$50),0)</f>
        <v>15</v>
      </c>
      <c r="J50" s="205">
        <f>F50/$F$19*100</f>
        <v>0.02623705365383768</v>
      </c>
      <c r="K50" s="205">
        <f>H50/$H$19*100</f>
        <v>0.025679503163099922</v>
      </c>
    </row>
    <row r="51" spans="1:13" s="87" customFormat="1" ht="4.5" customHeight="1" hidden="1">
      <c r="A51" s="424">
        <f>D51/$D$19*100</f>
        <v>0</v>
      </c>
      <c r="B51" s="424"/>
      <c r="C51" s="193"/>
      <c r="D51" s="194"/>
      <c r="E51" s="195"/>
      <c r="F51" s="294"/>
      <c r="G51" s="195"/>
      <c r="H51" s="195"/>
      <c r="I51" s="195"/>
      <c r="J51" s="195"/>
      <c r="K51" s="196"/>
      <c r="L51" s="428"/>
      <c r="M51" s="153"/>
    </row>
    <row r="52" spans="1:12" ht="12.75" customHeight="1">
      <c r="A52" s="424">
        <f>D52/$D$19*100</f>
        <v>0</v>
      </c>
      <c r="B52" s="424"/>
      <c r="C52" s="216" t="s">
        <v>512</v>
      </c>
      <c r="D52" s="197"/>
      <c r="E52" s="198"/>
      <c r="F52" s="198"/>
      <c r="G52" s="198"/>
      <c r="H52" s="199"/>
      <c r="I52" s="199"/>
      <c r="J52" s="199"/>
      <c r="K52" s="199"/>
      <c r="L52" s="199"/>
    </row>
    <row r="53" ht="12.75" customHeight="1">
      <c r="C53" s="216" t="s">
        <v>578</v>
      </c>
    </row>
    <row r="54" ht="12.75" customHeight="1">
      <c r="C54" s="216" t="s">
        <v>516</v>
      </c>
    </row>
    <row r="55" ht="13.5" customHeight="1">
      <c r="C55" s="216" t="s">
        <v>595</v>
      </c>
    </row>
  </sheetData>
  <printOptions/>
  <pageMargins left="0.9055118110236221" right="0.2755905511811024" top="0.5511811023622047" bottom="0.551181102362204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8.75390625" style="6" customWidth="1"/>
    <col min="4" max="4" width="8.625" style="6" customWidth="1"/>
    <col min="5" max="5" width="14.50390625" style="6" customWidth="1"/>
    <col min="6" max="6" width="8.625" style="5" customWidth="1"/>
    <col min="7" max="9" width="10.625" style="5" customWidth="1"/>
    <col min="10" max="10" width="11.625" style="5" customWidth="1"/>
    <col min="11" max="11" width="25.50390625" style="6" customWidth="1"/>
    <col min="12" max="16384" width="9.00390625" style="6" customWidth="1"/>
  </cols>
  <sheetData>
    <row r="1" spans="1:11" s="18" customFormat="1" ht="27.75">
      <c r="A1" s="1" t="s">
        <v>615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1" customHeight="1">
      <c r="A4" s="26" t="s">
        <v>39</v>
      </c>
      <c r="B4" s="27" t="s">
        <v>34</v>
      </c>
      <c r="C4" s="26" t="s">
        <v>40</v>
      </c>
      <c r="D4" s="28"/>
      <c r="E4" s="72"/>
      <c r="F4" s="73" t="s">
        <v>41</v>
      </c>
      <c r="G4" s="29" t="s">
        <v>41</v>
      </c>
      <c r="H4" s="29" t="s">
        <v>6</v>
      </c>
      <c r="I4" s="30" t="s">
        <v>157</v>
      </c>
      <c r="J4" s="30" t="s">
        <v>157</v>
      </c>
      <c r="K4" s="28"/>
    </row>
    <row r="5" spans="1:11" ht="30" customHeight="1" hidden="1">
      <c r="A5" s="13" t="s">
        <v>101</v>
      </c>
      <c r="B5" s="40">
        <v>7</v>
      </c>
      <c r="C5" s="74" t="s">
        <v>119</v>
      </c>
      <c r="D5" s="52"/>
      <c r="E5" s="52"/>
      <c r="F5" s="75">
        <v>195.3</v>
      </c>
      <c r="G5" s="34">
        <v>3381.6</v>
      </c>
      <c r="H5" s="34">
        <v>1779.44</v>
      </c>
      <c r="I5" s="34">
        <v>106.32</v>
      </c>
      <c r="J5" s="34">
        <v>192.54</v>
      </c>
      <c r="K5" s="76" t="s">
        <v>119</v>
      </c>
    </row>
    <row r="6" spans="1:11" ht="30" customHeight="1" hidden="1">
      <c r="A6" s="13" t="s">
        <v>103</v>
      </c>
      <c r="B6" s="40">
        <v>7</v>
      </c>
      <c r="C6" s="74" t="s">
        <v>119</v>
      </c>
      <c r="D6" s="52"/>
      <c r="E6" s="52"/>
      <c r="F6" s="75">
        <v>195.3</v>
      </c>
      <c r="G6" s="34">
        <v>3381.6</v>
      </c>
      <c r="H6" s="34">
        <v>1779.44</v>
      </c>
      <c r="I6" s="34">
        <v>107.59</v>
      </c>
      <c r="J6" s="34">
        <v>192.54</v>
      </c>
      <c r="K6" s="77" t="s">
        <v>119</v>
      </c>
    </row>
    <row r="7" spans="1:11" ht="30" customHeight="1" hidden="1">
      <c r="A7" s="13" t="s">
        <v>7</v>
      </c>
      <c r="B7" s="40">
        <v>7</v>
      </c>
      <c r="C7" s="74" t="s">
        <v>119</v>
      </c>
      <c r="D7" s="52"/>
      <c r="E7" s="52"/>
      <c r="F7" s="75">
        <v>195.3</v>
      </c>
      <c r="G7" s="34">
        <v>3381.6</v>
      </c>
      <c r="H7" s="34">
        <v>1779.44</v>
      </c>
      <c r="I7" s="34">
        <v>107.59</v>
      </c>
      <c r="J7" s="34">
        <v>192.54</v>
      </c>
      <c r="K7" s="77" t="s">
        <v>119</v>
      </c>
    </row>
    <row r="8" spans="1:11" ht="30" customHeight="1" hidden="1">
      <c r="A8" s="13" t="s">
        <v>8</v>
      </c>
      <c r="B8" s="40">
        <v>8</v>
      </c>
      <c r="C8" s="78" t="s">
        <v>120</v>
      </c>
      <c r="D8" s="79"/>
      <c r="E8" s="79"/>
      <c r="F8" s="75">
        <v>282.8</v>
      </c>
      <c r="G8" s="34">
        <v>3934.6</v>
      </c>
      <c r="H8" s="34">
        <v>2316.54</v>
      </c>
      <c r="I8" s="34">
        <v>282.06</v>
      </c>
      <c r="J8" s="34">
        <v>350.59</v>
      </c>
      <c r="K8" s="80" t="s">
        <v>120</v>
      </c>
    </row>
    <row r="9" spans="1:11" ht="30" customHeight="1" hidden="1">
      <c r="A9" s="13" t="s">
        <v>9</v>
      </c>
      <c r="B9" s="40">
        <v>8</v>
      </c>
      <c r="C9" s="113" t="s">
        <v>120</v>
      </c>
      <c r="D9" s="117"/>
      <c r="E9" s="117"/>
      <c r="F9" s="115"/>
      <c r="G9" s="116"/>
      <c r="H9" s="34">
        <v>2316.54</v>
      </c>
      <c r="I9" s="34">
        <v>255.89</v>
      </c>
      <c r="J9" s="34">
        <v>350.59</v>
      </c>
      <c r="K9" s="80" t="s">
        <v>120</v>
      </c>
    </row>
    <row r="10" spans="1:11" ht="30" customHeight="1" hidden="1">
      <c r="A10" s="13" t="s">
        <v>10</v>
      </c>
      <c r="B10" s="40">
        <v>8</v>
      </c>
      <c r="C10" s="103" t="s">
        <v>120</v>
      </c>
      <c r="D10" s="117"/>
      <c r="E10" s="117"/>
      <c r="F10" s="115"/>
      <c r="G10" s="115"/>
      <c r="H10" s="236"/>
      <c r="I10" s="34">
        <v>25599</v>
      </c>
      <c r="J10" s="34">
        <v>35059</v>
      </c>
      <c r="K10" s="80" t="s">
        <v>120</v>
      </c>
    </row>
    <row r="11" spans="1:11" s="18" customFormat="1" ht="27.75" hidden="1">
      <c r="A11" s="1" t="s">
        <v>121</v>
      </c>
      <c r="B11" s="1"/>
      <c r="C11" s="103" t="s">
        <v>120</v>
      </c>
      <c r="D11" s="46"/>
      <c r="E11" s="46"/>
      <c r="F11" s="112"/>
      <c r="G11" s="237"/>
      <c r="H11" s="14"/>
      <c r="I11" s="47"/>
      <c r="J11" s="47"/>
      <c r="K11" s="46"/>
    </row>
    <row r="12" spans="1:11" s="18" customFormat="1" ht="12" customHeight="1" hidden="1">
      <c r="A12" s="7"/>
      <c r="B12" s="1"/>
      <c r="C12" s="103" t="s">
        <v>120</v>
      </c>
      <c r="D12" s="16"/>
      <c r="E12" s="16"/>
      <c r="F12" s="112"/>
      <c r="G12" s="237"/>
      <c r="H12" s="17"/>
      <c r="I12" s="17"/>
      <c r="J12" s="17"/>
      <c r="K12" s="16"/>
    </row>
    <row r="13" spans="1:11" ht="24.75" customHeight="1" hidden="1">
      <c r="A13" s="19" t="s">
        <v>33</v>
      </c>
      <c r="B13" s="20" t="s">
        <v>99</v>
      </c>
      <c r="C13" s="103" t="s">
        <v>120</v>
      </c>
      <c r="D13" s="23" t="s">
        <v>36</v>
      </c>
      <c r="E13" s="23" t="s">
        <v>37</v>
      </c>
      <c r="F13" s="112"/>
      <c r="G13" s="237"/>
      <c r="H13" s="238"/>
      <c r="I13" s="24" t="s">
        <v>2</v>
      </c>
      <c r="J13" s="24" t="s">
        <v>3</v>
      </c>
      <c r="K13" s="25" t="s">
        <v>38</v>
      </c>
    </row>
    <row r="14" spans="1:11" ht="21" customHeight="1" hidden="1">
      <c r="A14" s="26" t="s">
        <v>39</v>
      </c>
      <c r="B14" s="27" t="s">
        <v>34</v>
      </c>
      <c r="C14" s="103" t="s">
        <v>120</v>
      </c>
      <c r="D14" s="28"/>
      <c r="E14" s="72"/>
      <c r="F14" s="112"/>
      <c r="G14" s="237"/>
      <c r="H14" s="8"/>
      <c r="I14" s="30" t="s">
        <v>100</v>
      </c>
      <c r="J14" s="30" t="s">
        <v>100</v>
      </c>
      <c r="K14" s="28"/>
    </row>
    <row r="15" spans="1:11" ht="30" customHeight="1" hidden="1">
      <c r="A15" s="13" t="s">
        <v>11</v>
      </c>
      <c r="B15" s="40">
        <v>8</v>
      </c>
      <c r="C15" s="103" t="s">
        <v>120</v>
      </c>
      <c r="D15" s="114"/>
      <c r="E15" s="114"/>
      <c r="F15" s="115"/>
      <c r="G15" s="115"/>
      <c r="H15" s="236"/>
      <c r="I15" s="34">
        <v>255.99</v>
      </c>
      <c r="J15" s="34">
        <v>350.59</v>
      </c>
      <c r="K15" s="80" t="s">
        <v>120</v>
      </c>
    </row>
    <row r="16" spans="1:11" ht="30" customHeight="1" hidden="1">
      <c r="A16" s="9" t="s">
        <v>96</v>
      </c>
      <c r="B16" s="147">
        <v>8</v>
      </c>
      <c r="C16" s="267" t="s">
        <v>120</v>
      </c>
      <c r="D16" s="268"/>
      <c r="E16" s="268"/>
      <c r="F16" s="269"/>
      <c r="G16" s="269"/>
      <c r="H16" s="270"/>
      <c r="I16" s="248">
        <v>24915</v>
      </c>
      <c r="J16" s="248">
        <v>35059</v>
      </c>
      <c r="K16" s="80" t="s">
        <v>120</v>
      </c>
    </row>
    <row r="17" spans="1:11" ht="30" customHeight="1" hidden="1">
      <c r="A17" s="9" t="s">
        <v>97</v>
      </c>
      <c r="B17" s="147">
        <v>8</v>
      </c>
      <c r="C17" s="267" t="s">
        <v>120</v>
      </c>
      <c r="D17" s="268"/>
      <c r="E17" s="268"/>
      <c r="F17" s="269"/>
      <c r="G17" s="269"/>
      <c r="H17" s="270"/>
      <c r="I17" s="329">
        <v>24915</v>
      </c>
      <c r="J17" s="329">
        <v>35059</v>
      </c>
      <c r="K17" s="80" t="s">
        <v>120</v>
      </c>
    </row>
    <row r="18" spans="1:11" ht="30" customHeight="1" hidden="1">
      <c r="A18" s="9" t="s">
        <v>130</v>
      </c>
      <c r="B18" s="147">
        <v>8</v>
      </c>
      <c r="C18" s="267" t="s">
        <v>120</v>
      </c>
      <c r="D18" s="268"/>
      <c r="E18" s="268"/>
      <c r="F18" s="269"/>
      <c r="G18" s="269"/>
      <c r="H18" s="270"/>
      <c r="I18" s="329">
        <v>25009</v>
      </c>
      <c r="J18" s="329">
        <v>34993</v>
      </c>
      <c r="K18" s="80" t="s">
        <v>120</v>
      </c>
    </row>
    <row r="19" spans="1:11" ht="21" customHeight="1" hidden="1">
      <c r="A19" s="9" t="s">
        <v>545</v>
      </c>
      <c r="B19" s="147">
        <v>10</v>
      </c>
      <c r="C19" s="518" t="s">
        <v>573</v>
      </c>
      <c r="D19" s="526"/>
      <c r="E19" s="526"/>
      <c r="F19" s="526"/>
      <c r="G19" s="526"/>
      <c r="H19" s="479"/>
      <c r="I19" s="448">
        <v>25577.5</v>
      </c>
      <c r="J19" s="448">
        <v>35625.8</v>
      </c>
      <c r="K19" s="542" t="s">
        <v>322</v>
      </c>
    </row>
    <row r="20" spans="1:11" ht="15" customHeight="1" hidden="1">
      <c r="A20" s="39"/>
      <c r="B20" s="271"/>
      <c r="C20" s="480"/>
      <c r="D20" s="526"/>
      <c r="E20" s="526"/>
      <c r="F20" s="526"/>
      <c r="G20" s="526"/>
      <c r="H20" s="479"/>
      <c r="I20" s="449"/>
      <c r="J20" s="449"/>
      <c r="K20" s="543"/>
    </row>
    <row r="21" spans="1:11" ht="15" customHeight="1" hidden="1">
      <c r="A21" s="39"/>
      <c r="B21" s="271"/>
      <c r="C21" s="184"/>
      <c r="D21" s="186"/>
      <c r="E21" s="186"/>
      <c r="F21" s="186"/>
      <c r="G21" s="186"/>
      <c r="H21" s="231"/>
      <c r="I21" s="449"/>
      <c r="J21" s="449"/>
      <c r="K21" s="543"/>
    </row>
    <row r="22" spans="1:11" ht="15" customHeight="1" hidden="1">
      <c r="A22" s="39"/>
      <c r="B22" s="271"/>
      <c r="C22" s="186"/>
      <c r="D22" s="186"/>
      <c r="E22" s="186"/>
      <c r="F22" s="186"/>
      <c r="G22" s="186"/>
      <c r="H22" s="231"/>
      <c r="I22" s="449"/>
      <c r="J22" s="449"/>
      <c r="K22" s="543"/>
    </row>
    <row r="23" spans="1:11" ht="15" customHeight="1" hidden="1">
      <c r="A23" s="39"/>
      <c r="B23" s="271"/>
      <c r="C23" s="249"/>
      <c r="D23" s="249"/>
      <c r="E23" s="249"/>
      <c r="F23" s="249"/>
      <c r="G23" s="249"/>
      <c r="H23" s="231"/>
      <c r="I23" s="449"/>
      <c r="J23" s="449"/>
      <c r="K23" s="543"/>
    </row>
    <row r="24" spans="1:11" ht="21" customHeight="1" hidden="1">
      <c r="A24" s="9" t="s">
        <v>546</v>
      </c>
      <c r="B24" s="147">
        <v>10</v>
      </c>
      <c r="C24" s="518" t="s">
        <v>571</v>
      </c>
      <c r="D24" s="538"/>
      <c r="E24" s="538"/>
      <c r="F24" s="538"/>
      <c r="G24" s="538"/>
      <c r="H24" s="507"/>
      <c r="I24" s="448">
        <v>25577.5</v>
      </c>
      <c r="J24" s="448">
        <v>35625.8</v>
      </c>
      <c r="K24" s="518" t="s">
        <v>584</v>
      </c>
    </row>
    <row r="25" spans="1:11" ht="15" customHeight="1" hidden="1">
      <c r="A25" s="39"/>
      <c r="B25" s="271"/>
      <c r="C25" s="508"/>
      <c r="D25" s="538"/>
      <c r="E25" s="538"/>
      <c r="F25" s="538"/>
      <c r="G25" s="538"/>
      <c r="H25" s="507"/>
      <c r="I25" s="450"/>
      <c r="J25" s="450"/>
      <c r="K25" s="480"/>
    </row>
    <row r="26" spans="1:11" ht="15" customHeight="1" hidden="1">
      <c r="A26" s="39"/>
      <c r="B26" s="271"/>
      <c r="C26" s="508"/>
      <c r="D26" s="538"/>
      <c r="E26" s="538"/>
      <c r="F26" s="538"/>
      <c r="G26" s="538"/>
      <c r="H26" s="507"/>
      <c r="I26" s="450"/>
      <c r="J26" s="450"/>
      <c r="K26" s="480"/>
    </row>
    <row r="27" spans="1:11" ht="15" customHeight="1" hidden="1">
      <c r="A27" s="39"/>
      <c r="B27" s="271"/>
      <c r="C27" s="186"/>
      <c r="D27" s="186"/>
      <c r="E27" s="186"/>
      <c r="F27" s="186"/>
      <c r="G27" s="186"/>
      <c r="H27" s="231"/>
      <c r="I27" s="450"/>
      <c r="J27" s="450"/>
      <c r="K27" s="480"/>
    </row>
    <row r="28" spans="1:11" ht="16.5" customHeight="1" hidden="1">
      <c r="A28" s="39"/>
      <c r="B28" s="271"/>
      <c r="C28" s="249"/>
      <c r="D28" s="249"/>
      <c r="E28" s="249"/>
      <c r="F28" s="249"/>
      <c r="G28" s="249"/>
      <c r="H28" s="231"/>
      <c r="I28" s="450"/>
      <c r="J28" s="450"/>
      <c r="K28" s="480"/>
    </row>
    <row r="29" spans="1:11" ht="21" customHeight="1">
      <c r="A29" s="9" t="s">
        <v>547</v>
      </c>
      <c r="B29" s="147">
        <v>10</v>
      </c>
      <c r="C29" s="518" t="s">
        <v>583</v>
      </c>
      <c r="D29" s="538"/>
      <c r="E29" s="538"/>
      <c r="F29" s="538"/>
      <c r="G29" s="538"/>
      <c r="H29" s="507"/>
      <c r="I29" s="448">
        <v>23533</v>
      </c>
      <c r="J29" s="448">
        <v>35626</v>
      </c>
      <c r="K29" s="518" t="s">
        <v>583</v>
      </c>
    </row>
    <row r="30" spans="1:11" ht="15" customHeight="1">
      <c r="A30" s="39"/>
      <c r="B30" s="107"/>
      <c r="C30" s="508"/>
      <c r="D30" s="538"/>
      <c r="E30" s="538"/>
      <c r="F30" s="538"/>
      <c r="G30" s="538"/>
      <c r="H30" s="507"/>
      <c r="I30" s="450"/>
      <c r="J30" s="450"/>
      <c r="K30" s="508"/>
    </row>
    <row r="31" spans="1:11" ht="15" customHeight="1">
      <c r="A31" s="39"/>
      <c r="B31" s="107"/>
      <c r="C31" s="508"/>
      <c r="D31" s="538"/>
      <c r="E31" s="538"/>
      <c r="F31" s="538"/>
      <c r="G31" s="538"/>
      <c r="H31" s="507"/>
      <c r="I31" s="450"/>
      <c r="J31" s="450"/>
      <c r="K31" s="508"/>
    </row>
    <row r="32" spans="1:11" ht="15" customHeight="1">
      <c r="A32" s="39"/>
      <c r="B32" s="271"/>
      <c r="C32" s="249"/>
      <c r="D32" s="249"/>
      <c r="E32" s="249"/>
      <c r="F32" s="249"/>
      <c r="G32" s="249"/>
      <c r="H32" s="231"/>
      <c r="I32" s="450"/>
      <c r="J32" s="450"/>
      <c r="K32" s="508"/>
    </row>
    <row r="33" spans="1:11" ht="16.5" customHeight="1">
      <c r="A33" s="39"/>
      <c r="B33" s="271"/>
      <c r="C33" s="249"/>
      <c r="D33" s="249"/>
      <c r="E33" s="249"/>
      <c r="F33" s="249"/>
      <c r="G33" s="249"/>
      <c r="H33" s="231"/>
      <c r="I33" s="450"/>
      <c r="J33" s="450"/>
      <c r="K33" s="508"/>
    </row>
    <row r="34" spans="1:11" ht="21" customHeight="1">
      <c r="A34" s="9" t="s">
        <v>548</v>
      </c>
      <c r="B34" s="147">
        <v>10</v>
      </c>
      <c r="C34" s="518" t="s">
        <v>583</v>
      </c>
      <c r="D34" s="538"/>
      <c r="E34" s="538"/>
      <c r="F34" s="538"/>
      <c r="G34" s="538"/>
      <c r="H34" s="507"/>
      <c r="I34" s="448">
        <v>23532</v>
      </c>
      <c r="J34" s="448">
        <v>35626</v>
      </c>
      <c r="K34" s="518" t="s">
        <v>583</v>
      </c>
    </row>
    <row r="35" spans="1:11" ht="15" customHeight="1">
      <c r="A35" s="39"/>
      <c r="B35" s="107"/>
      <c r="C35" s="508"/>
      <c r="D35" s="538"/>
      <c r="E35" s="538"/>
      <c r="F35" s="538"/>
      <c r="G35" s="538"/>
      <c r="H35" s="507"/>
      <c r="I35" s="108"/>
      <c r="J35" s="108"/>
      <c r="K35" s="508"/>
    </row>
    <row r="36" spans="1:11" ht="15" customHeight="1">
      <c r="A36" s="39"/>
      <c r="B36" s="107"/>
      <c r="C36" s="508"/>
      <c r="D36" s="538"/>
      <c r="E36" s="538"/>
      <c r="F36" s="538"/>
      <c r="G36" s="538"/>
      <c r="H36" s="507"/>
      <c r="I36" s="108"/>
      <c r="J36" s="108"/>
      <c r="K36" s="508"/>
    </row>
    <row r="37" spans="1:11" ht="15" customHeight="1">
      <c r="A37" s="39"/>
      <c r="B37" s="271"/>
      <c r="C37" s="249"/>
      <c r="D37" s="249"/>
      <c r="E37" s="249"/>
      <c r="F37" s="249"/>
      <c r="G37" s="249"/>
      <c r="H37" s="231"/>
      <c r="I37" s="108"/>
      <c r="J37" s="108"/>
      <c r="K37" s="508"/>
    </row>
    <row r="38" spans="1:11" ht="17.25" customHeight="1">
      <c r="A38" s="39"/>
      <c r="B38" s="271"/>
      <c r="C38" s="249"/>
      <c r="D38" s="249"/>
      <c r="E38" s="249"/>
      <c r="F38" s="249"/>
      <c r="G38" s="249"/>
      <c r="H38" s="231"/>
      <c r="I38" s="108"/>
      <c r="J38" s="108"/>
      <c r="K38" s="508"/>
    </row>
    <row r="39" spans="1:11" ht="21" customHeight="1">
      <c r="A39" s="264" t="s">
        <v>549</v>
      </c>
      <c r="B39" s="147">
        <v>10</v>
      </c>
      <c r="C39" s="518" t="s">
        <v>583</v>
      </c>
      <c r="D39" s="538"/>
      <c r="E39" s="538"/>
      <c r="F39" s="538"/>
      <c r="G39" s="538"/>
      <c r="H39" s="507"/>
      <c r="I39" s="360">
        <v>23533.1</v>
      </c>
      <c r="J39" s="360">
        <v>35626</v>
      </c>
      <c r="K39" s="518" t="s">
        <v>583</v>
      </c>
    </row>
    <row r="40" spans="1:11" ht="15" customHeight="1">
      <c r="A40" s="140"/>
      <c r="B40" s="107"/>
      <c r="C40" s="508"/>
      <c r="D40" s="538"/>
      <c r="E40" s="538"/>
      <c r="F40" s="538"/>
      <c r="G40" s="538"/>
      <c r="H40" s="507"/>
      <c r="I40" s="360"/>
      <c r="J40" s="360"/>
      <c r="K40" s="508"/>
    </row>
    <row r="41" spans="1:11" ht="15" customHeight="1">
      <c r="A41" s="140"/>
      <c r="B41" s="107"/>
      <c r="C41" s="508"/>
      <c r="D41" s="538"/>
      <c r="E41" s="538"/>
      <c r="F41" s="538"/>
      <c r="G41" s="538"/>
      <c r="H41" s="507"/>
      <c r="I41" s="372"/>
      <c r="J41" s="167"/>
      <c r="K41" s="508"/>
    </row>
    <row r="42" spans="1:11" ht="32.25" customHeight="1">
      <c r="A42" s="140"/>
      <c r="B42" s="107"/>
      <c r="C42" s="184"/>
      <c r="D42" s="186"/>
      <c r="E42" s="186"/>
      <c r="F42" s="186"/>
      <c r="G42" s="186"/>
      <c r="H42" s="231"/>
      <c r="I42" s="167"/>
      <c r="J42" s="167"/>
      <c r="K42" s="508"/>
    </row>
    <row r="43" spans="1:11" ht="21" customHeight="1">
      <c r="A43" s="9" t="s">
        <v>562</v>
      </c>
      <c r="B43" s="147">
        <v>10</v>
      </c>
      <c r="C43" s="518" t="s">
        <v>583</v>
      </c>
      <c r="D43" s="538"/>
      <c r="E43" s="538"/>
      <c r="F43" s="538"/>
      <c r="G43" s="538"/>
      <c r="H43" s="507"/>
      <c r="I43" s="360">
        <v>23074</v>
      </c>
      <c r="J43" s="360">
        <v>35169</v>
      </c>
      <c r="K43" s="518" t="s">
        <v>583</v>
      </c>
    </row>
    <row r="44" spans="1:11" ht="15" customHeight="1">
      <c r="A44" s="39"/>
      <c r="B44" s="107"/>
      <c r="C44" s="508"/>
      <c r="D44" s="538"/>
      <c r="E44" s="538"/>
      <c r="F44" s="538"/>
      <c r="G44" s="538"/>
      <c r="H44" s="507"/>
      <c r="I44" s="108"/>
      <c r="J44" s="108"/>
      <c r="K44" s="508"/>
    </row>
    <row r="45" spans="1:11" ht="15" customHeight="1">
      <c r="A45" s="39"/>
      <c r="B45" s="107"/>
      <c r="C45" s="508"/>
      <c r="D45" s="538"/>
      <c r="E45" s="538"/>
      <c r="F45" s="538"/>
      <c r="G45" s="538"/>
      <c r="H45" s="507"/>
      <c r="I45" s="108"/>
      <c r="J45" s="108"/>
      <c r="K45" s="508"/>
    </row>
    <row r="46" spans="1:11" ht="33" customHeight="1">
      <c r="A46" s="39"/>
      <c r="B46" s="107"/>
      <c r="C46" s="184"/>
      <c r="D46" s="186"/>
      <c r="E46" s="186"/>
      <c r="F46" s="186"/>
      <c r="G46" s="186"/>
      <c r="H46" s="231"/>
      <c r="I46" s="108"/>
      <c r="J46" s="108"/>
      <c r="K46" s="508"/>
    </row>
    <row r="47" spans="1:11" ht="21" customHeight="1">
      <c r="A47" s="9" t="s">
        <v>602</v>
      </c>
      <c r="B47" s="147">
        <v>10</v>
      </c>
      <c r="C47" s="518" t="s">
        <v>583</v>
      </c>
      <c r="D47" s="538"/>
      <c r="E47" s="538"/>
      <c r="F47" s="538"/>
      <c r="G47" s="538"/>
      <c r="H47" s="507"/>
      <c r="I47" s="308">
        <f>SUM(I56:I67)</f>
        <v>23043.1</v>
      </c>
      <c r="J47" s="308">
        <f>SUM(J56:J67)</f>
        <v>35168.6</v>
      </c>
      <c r="K47" s="518" t="s">
        <v>583</v>
      </c>
    </row>
    <row r="48" spans="1:11" ht="15" customHeight="1">
      <c r="A48" s="39"/>
      <c r="B48" s="107"/>
      <c r="C48" s="508"/>
      <c r="D48" s="538"/>
      <c r="E48" s="538"/>
      <c r="F48" s="538"/>
      <c r="G48" s="538"/>
      <c r="H48" s="507"/>
      <c r="I48" s="108"/>
      <c r="J48" s="167"/>
      <c r="K48" s="508"/>
    </row>
    <row r="49" spans="1:11" ht="15" customHeight="1">
      <c r="A49" s="39"/>
      <c r="B49" s="107"/>
      <c r="C49" s="508"/>
      <c r="D49" s="538"/>
      <c r="E49" s="538"/>
      <c r="F49" s="538"/>
      <c r="G49" s="538"/>
      <c r="H49" s="507"/>
      <c r="I49" s="108"/>
      <c r="J49" s="167"/>
      <c r="K49" s="508"/>
    </row>
    <row r="50" spans="1:11" ht="33" customHeight="1">
      <c r="A50" s="26"/>
      <c r="B50" s="27"/>
      <c r="C50" s="335"/>
      <c r="D50" s="335"/>
      <c r="E50" s="335"/>
      <c r="F50" s="335"/>
      <c r="G50" s="335"/>
      <c r="H50" s="335"/>
      <c r="I50" s="30"/>
      <c r="J50" s="30"/>
      <c r="K50" s="539"/>
    </row>
    <row r="51" spans="1:11" s="18" customFormat="1" ht="27.75">
      <c r="A51" s="1" t="s">
        <v>616</v>
      </c>
      <c r="B51" s="1"/>
      <c r="C51" s="46"/>
      <c r="D51" s="46"/>
      <c r="E51" s="46"/>
      <c r="F51" s="47"/>
      <c r="G51" s="47"/>
      <c r="H51" s="47"/>
      <c r="I51" s="47"/>
      <c r="J51" s="47"/>
      <c r="K51" s="46"/>
    </row>
    <row r="52" spans="1:11" s="18" customFormat="1" ht="12" customHeight="1">
      <c r="A52" s="7"/>
      <c r="B52" s="1"/>
      <c r="C52" s="16"/>
      <c r="D52" s="16"/>
      <c r="E52" s="16"/>
      <c r="F52" s="17"/>
      <c r="G52" s="17"/>
      <c r="H52" s="17"/>
      <c r="I52" s="17"/>
      <c r="J52" s="17"/>
      <c r="K52" s="16"/>
    </row>
    <row r="53" spans="1:11" ht="24.75" customHeight="1">
      <c r="A53" s="19" t="s">
        <v>404</v>
      </c>
      <c r="B53" s="20" t="s">
        <v>99</v>
      </c>
      <c r="C53" s="21" t="s">
        <v>35</v>
      </c>
      <c r="D53" s="23" t="s">
        <v>36</v>
      </c>
      <c r="E53" s="23" t="s">
        <v>295</v>
      </c>
      <c r="F53" s="24" t="s">
        <v>296</v>
      </c>
      <c r="G53" s="24" t="s">
        <v>297</v>
      </c>
      <c r="H53" s="24" t="s">
        <v>1</v>
      </c>
      <c r="I53" s="24" t="s">
        <v>2</v>
      </c>
      <c r="J53" s="24" t="s">
        <v>563</v>
      </c>
      <c r="K53" s="25" t="s">
        <v>38</v>
      </c>
    </row>
    <row r="54" spans="1:11" ht="21" customHeight="1">
      <c r="A54" s="26" t="s">
        <v>39</v>
      </c>
      <c r="B54" s="27" t="s">
        <v>34</v>
      </c>
      <c r="C54" s="26" t="s">
        <v>40</v>
      </c>
      <c r="D54" s="28"/>
      <c r="E54" s="72"/>
      <c r="F54" s="73" t="s">
        <v>41</v>
      </c>
      <c r="G54" s="29" t="s">
        <v>41</v>
      </c>
      <c r="H54" s="29" t="s">
        <v>6</v>
      </c>
      <c r="I54" s="371" t="s">
        <v>157</v>
      </c>
      <c r="J54" s="30" t="s">
        <v>157</v>
      </c>
      <c r="K54" s="28"/>
    </row>
    <row r="55" spans="1:11" ht="6.75" customHeight="1">
      <c r="A55" s="39"/>
      <c r="B55" s="107"/>
      <c r="C55" s="451"/>
      <c r="D55" s="451"/>
      <c r="E55" s="451"/>
      <c r="F55" s="451"/>
      <c r="G55" s="451"/>
      <c r="H55" s="451"/>
      <c r="I55" s="108"/>
      <c r="J55" s="108"/>
      <c r="K55" s="185"/>
    </row>
    <row r="56" spans="1:11" s="90" customFormat="1" ht="14.25" customHeight="1">
      <c r="A56" s="39" t="s">
        <v>323</v>
      </c>
      <c r="B56" s="40">
        <v>28</v>
      </c>
      <c r="C56" s="68" t="s">
        <v>234</v>
      </c>
      <c r="D56" s="22" t="s">
        <v>235</v>
      </c>
      <c r="E56" s="22" t="s">
        <v>237</v>
      </c>
      <c r="F56" s="470">
        <v>30</v>
      </c>
      <c r="G56" s="470">
        <v>270.4</v>
      </c>
      <c r="H56" s="280">
        <v>42</v>
      </c>
      <c r="I56" s="280">
        <v>114</v>
      </c>
      <c r="J56" s="280">
        <v>378</v>
      </c>
      <c r="K56" s="25" t="s">
        <v>465</v>
      </c>
    </row>
    <row r="57" spans="1:11" s="90" customFormat="1" ht="14.25" customHeight="1">
      <c r="A57" s="39" t="s">
        <v>504</v>
      </c>
      <c r="B57" s="40">
        <v>54</v>
      </c>
      <c r="C57" s="68" t="s">
        <v>242</v>
      </c>
      <c r="D57" s="22" t="s">
        <v>73</v>
      </c>
      <c r="E57" s="22" t="s">
        <v>291</v>
      </c>
      <c r="F57" s="470">
        <v>42.5</v>
      </c>
      <c r="G57" s="470">
        <v>210</v>
      </c>
      <c r="H57" s="280">
        <v>197</v>
      </c>
      <c r="I57" s="280">
        <v>1068</v>
      </c>
      <c r="J57" s="280">
        <v>2509</v>
      </c>
      <c r="K57" s="91" t="s">
        <v>466</v>
      </c>
    </row>
    <row r="58" spans="1:11" s="90" customFormat="1" ht="14.25" customHeight="1">
      <c r="A58" s="39" t="s">
        <v>324</v>
      </c>
      <c r="B58" s="40">
        <v>27</v>
      </c>
      <c r="C58" s="68" t="s">
        <v>68</v>
      </c>
      <c r="D58" s="22" t="s">
        <v>69</v>
      </c>
      <c r="E58" s="22" t="s">
        <v>236</v>
      </c>
      <c r="F58" s="470">
        <v>30</v>
      </c>
      <c r="G58" s="470">
        <v>255.6</v>
      </c>
      <c r="H58" s="280">
        <v>48</v>
      </c>
      <c r="I58" s="280">
        <v>144</v>
      </c>
      <c r="J58" s="280">
        <v>698</v>
      </c>
      <c r="K58" s="25" t="s">
        <v>463</v>
      </c>
    </row>
    <row r="59" spans="1:11" s="90" customFormat="1" ht="14.25" customHeight="1">
      <c r="A59" s="39" t="s">
        <v>325</v>
      </c>
      <c r="B59" s="40">
        <v>45</v>
      </c>
      <c r="C59" s="68" t="s">
        <v>240</v>
      </c>
      <c r="D59" s="22" t="s">
        <v>69</v>
      </c>
      <c r="E59" s="22" t="s">
        <v>291</v>
      </c>
      <c r="F59" s="470">
        <v>6.7</v>
      </c>
      <c r="G59" s="470">
        <v>635.5</v>
      </c>
      <c r="H59" s="280">
        <v>96</v>
      </c>
      <c r="I59" s="280">
        <v>178</v>
      </c>
      <c r="J59" s="280">
        <v>385.3</v>
      </c>
      <c r="K59" s="25" t="s">
        <v>72</v>
      </c>
    </row>
    <row r="60" spans="1:11" s="90" customFormat="1" ht="14.25" customHeight="1">
      <c r="A60" s="39" t="s">
        <v>326</v>
      </c>
      <c r="B60" s="40">
        <v>19</v>
      </c>
      <c r="C60" s="540" t="s">
        <v>468</v>
      </c>
      <c r="D60" s="541" t="s">
        <v>470</v>
      </c>
      <c r="E60" s="22" t="s">
        <v>291</v>
      </c>
      <c r="F60" s="470">
        <v>56</v>
      </c>
      <c r="G60" s="470">
        <v>1273</v>
      </c>
      <c r="H60" s="280">
        <v>954</v>
      </c>
      <c r="I60" s="280">
        <v>8085</v>
      </c>
      <c r="J60" s="280">
        <v>15415</v>
      </c>
      <c r="K60" s="25" t="s">
        <v>243</v>
      </c>
    </row>
    <row r="61" spans="1:11" ht="16.5" customHeight="1">
      <c r="A61" s="39"/>
      <c r="B61" s="40"/>
      <c r="C61" s="544"/>
      <c r="D61" s="541"/>
      <c r="E61" s="22"/>
      <c r="F61" s="313"/>
      <c r="G61" s="313"/>
      <c r="H61" s="306"/>
      <c r="I61" s="306"/>
      <c r="J61" s="306"/>
      <c r="K61" s="25"/>
    </row>
    <row r="62" spans="1:11" ht="14.25" customHeight="1">
      <c r="A62" s="39" t="s">
        <v>505</v>
      </c>
      <c r="B62" s="40">
        <v>83</v>
      </c>
      <c r="C62" s="540" t="s">
        <v>469</v>
      </c>
      <c r="D62" s="22" t="s">
        <v>74</v>
      </c>
      <c r="E62" s="22" t="s">
        <v>221</v>
      </c>
      <c r="F62" s="313">
        <v>87.5</v>
      </c>
      <c r="G62" s="313">
        <v>510</v>
      </c>
      <c r="H62" s="306">
        <v>505</v>
      </c>
      <c r="I62" s="306">
        <v>13244.9</v>
      </c>
      <c r="J62" s="306">
        <v>15441</v>
      </c>
      <c r="K62" s="25" t="s">
        <v>161</v>
      </c>
    </row>
    <row r="63" spans="1:11" ht="16.5" customHeight="1">
      <c r="A63" s="39"/>
      <c r="B63" s="40"/>
      <c r="C63" s="540"/>
      <c r="D63" s="22"/>
      <c r="E63" s="22"/>
      <c r="F63" s="313"/>
      <c r="G63" s="313"/>
      <c r="H63" s="306"/>
      <c r="I63" s="306"/>
      <c r="J63" s="306"/>
      <c r="K63" s="25"/>
    </row>
    <row r="64" spans="1:11" ht="14.25" customHeight="1">
      <c r="A64" s="39" t="s">
        <v>506</v>
      </c>
      <c r="B64" s="40">
        <v>69</v>
      </c>
      <c r="C64" s="68" t="s">
        <v>241</v>
      </c>
      <c r="D64" s="22" t="s">
        <v>74</v>
      </c>
      <c r="E64" s="22" t="s">
        <v>462</v>
      </c>
      <c r="F64" s="313">
        <v>36</v>
      </c>
      <c r="G64" s="313">
        <v>120</v>
      </c>
      <c r="H64" s="306">
        <v>12</v>
      </c>
      <c r="I64" s="306">
        <v>86</v>
      </c>
      <c r="J64" s="306">
        <v>115</v>
      </c>
      <c r="K64" s="25" t="s">
        <v>206</v>
      </c>
    </row>
    <row r="65" spans="1:11" ht="14.25" customHeight="1">
      <c r="A65" s="39" t="s">
        <v>329</v>
      </c>
      <c r="B65" s="40">
        <v>87</v>
      </c>
      <c r="C65" s="68" t="s">
        <v>70</v>
      </c>
      <c r="D65" s="22" t="s">
        <v>471</v>
      </c>
      <c r="E65" s="22" t="s">
        <v>238</v>
      </c>
      <c r="F65" s="313">
        <v>2</v>
      </c>
      <c r="G65" s="313">
        <v>82.5</v>
      </c>
      <c r="H65" s="306">
        <v>6</v>
      </c>
      <c r="I65" s="306">
        <v>13.6</v>
      </c>
      <c r="J65" s="306">
        <v>16</v>
      </c>
      <c r="K65" s="25" t="s">
        <v>161</v>
      </c>
    </row>
    <row r="66" spans="1:11" ht="14.25" customHeight="1">
      <c r="A66" s="39" t="s">
        <v>327</v>
      </c>
      <c r="B66" s="40">
        <v>44</v>
      </c>
      <c r="C66" s="68" t="s">
        <v>239</v>
      </c>
      <c r="D66" s="22" t="s">
        <v>71</v>
      </c>
      <c r="E66" s="22" t="s">
        <v>291</v>
      </c>
      <c r="F66" s="313">
        <v>8.5</v>
      </c>
      <c r="G66" s="313">
        <v>420</v>
      </c>
      <c r="H66" s="306">
        <v>11</v>
      </c>
      <c r="I66" s="306">
        <v>25.5</v>
      </c>
      <c r="J66" s="306">
        <v>75.6</v>
      </c>
      <c r="K66" s="25" t="s">
        <v>72</v>
      </c>
    </row>
    <row r="67" spans="1:11" ht="14.25" customHeight="1">
      <c r="A67" s="26" t="s">
        <v>328</v>
      </c>
      <c r="B67" s="166">
        <v>33</v>
      </c>
      <c r="C67" s="69" t="s">
        <v>467</v>
      </c>
      <c r="D67" s="43" t="s">
        <v>71</v>
      </c>
      <c r="E67" s="43" t="s">
        <v>291</v>
      </c>
      <c r="F67" s="314">
        <v>15.3</v>
      </c>
      <c r="G67" s="314">
        <v>470</v>
      </c>
      <c r="H67" s="307">
        <v>32</v>
      </c>
      <c r="I67" s="307">
        <v>84.1</v>
      </c>
      <c r="J67" s="307">
        <v>135.7</v>
      </c>
      <c r="K67" s="71" t="s">
        <v>464</v>
      </c>
    </row>
    <row r="68" ht="15.75" customHeight="1">
      <c r="A68" s="10" t="s">
        <v>596</v>
      </c>
    </row>
    <row r="69" ht="16.5">
      <c r="H69" s="276">
        <f>SUM(H56:H67)</f>
        <v>1903</v>
      </c>
    </row>
  </sheetData>
  <mergeCells count="17">
    <mergeCell ref="C62:C63"/>
    <mergeCell ref="D60:D61"/>
    <mergeCell ref="C19:H20"/>
    <mergeCell ref="K19:K23"/>
    <mergeCell ref="C39:H41"/>
    <mergeCell ref="C60:C61"/>
    <mergeCell ref="C24:H26"/>
    <mergeCell ref="K24:K28"/>
    <mergeCell ref="C29:H31"/>
    <mergeCell ref="K29:K33"/>
    <mergeCell ref="C34:H36"/>
    <mergeCell ref="K34:K38"/>
    <mergeCell ref="C47:H49"/>
    <mergeCell ref="K39:K42"/>
    <mergeCell ref="K47:K50"/>
    <mergeCell ref="C43:H45"/>
    <mergeCell ref="K43:K46"/>
  </mergeCells>
  <printOptions horizontalCentered="1"/>
  <pageMargins left="0.4724409448818898" right="0.2755905511811024" top="0.5905511811023623" bottom="0.7480314960629921" header="0.5118110236220472" footer="0.5118110236220472"/>
  <pageSetup horizontalDpi="300" verticalDpi="3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00390625" defaultRowHeight="15.75"/>
  <cols>
    <col min="1" max="1" width="13.375" style="421" customWidth="1"/>
    <col min="2" max="2" width="6.625" style="421" customWidth="1"/>
    <col min="3" max="3" width="8.25390625" style="386" customWidth="1"/>
    <col min="4" max="4" width="8.00390625" style="386" customWidth="1"/>
    <col min="5" max="5" width="10.625" style="386" customWidth="1"/>
    <col min="6" max="6" width="7.625" style="422" customWidth="1"/>
    <col min="7" max="7" width="10.625" style="422" customWidth="1"/>
    <col min="8" max="8" width="9.125" style="422" customWidth="1"/>
    <col min="9" max="9" width="10.375" style="422" customWidth="1"/>
    <col min="10" max="10" width="11.625" style="422" customWidth="1"/>
    <col min="11" max="11" width="28.75390625" style="386" customWidth="1"/>
    <col min="12" max="16384" width="9.00390625" style="386" customWidth="1"/>
  </cols>
  <sheetData>
    <row r="1" spans="1:11" s="376" customFormat="1" ht="27.75">
      <c r="A1" s="373" t="s">
        <v>617</v>
      </c>
      <c r="B1" s="373"/>
      <c r="C1" s="374"/>
      <c r="D1" s="374"/>
      <c r="E1" s="374"/>
      <c r="F1" s="375"/>
      <c r="G1" s="375"/>
      <c r="H1" s="375"/>
      <c r="I1" s="375"/>
      <c r="J1" s="375"/>
      <c r="K1" s="374"/>
    </row>
    <row r="2" spans="1:11" s="376" customFormat="1" ht="12" customHeight="1">
      <c r="A2" s="377"/>
      <c r="B2" s="373"/>
      <c r="C2" s="378"/>
      <c r="D2" s="378"/>
      <c r="E2" s="378"/>
      <c r="F2" s="379"/>
      <c r="G2" s="379"/>
      <c r="H2" s="379"/>
      <c r="I2" s="379"/>
      <c r="J2" s="379"/>
      <c r="K2" s="378"/>
    </row>
    <row r="3" spans="1:11" ht="24.75" customHeight="1">
      <c r="A3" s="380" t="s">
        <v>411</v>
      </c>
      <c r="B3" s="381" t="s">
        <v>99</v>
      </c>
      <c r="C3" s="382" t="s">
        <v>35</v>
      </c>
      <c r="D3" s="383" t="s">
        <v>36</v>
      </c>
      <c r="E3" s="383" t="s">
        <v>295</v>
      </c>
      <c r="F3" s="384" t="s">
        <v>296</v>
      </c>
      <c r="G3" s="384" t="s">
        <v>297</v>
      </c>
      <c r="H3" s="384" t="s">
        <v>1</v>
      </c>
      <c r="I3" s="384" t="s">
        <v>2</v>
      </c>
      <c r="J3" s="24" t="s">
        <v>563</v>
      </c>
      <c r="K3" s="385" t="s">
        <v>38</v>
      </c>
    </row>
    <row r="4" spans="1:11" ht="24">
      <c r="A4" s="387" t="s">
        <v>39</v>
      </c>
      <c r="B4" s="388" t="s">
        <v>34</v>
      </c>
      <c r="C4" s="387" t="s">
        <v>40</v>
      </c>
      <c r="D4" s="389"/>
      <c r="E4" s="389" t="s">
        <v>122</v>
      </c>
      <c r="F4" s="390" t="s">
        <v>41</v>
      </c>
      <c r="G4" s="390" t="s">
        <v>41</v>
      </c>
      <c r="H4" s="390" t="s">
        <v>6</v>
      </c>
      <c r="I4" s="391" t="s">
        <v>156</v>
      </c>
      <c r="J4" s="391" t="s">
        <v>156</v>
      </c>
      <c r="K4" s="389"/>
    </row>
    <row r="5" spans="1:13" ht="13.5" customHeight="1" hidden="1">
      <c r="A5" s="392" t="s">
        <v>101</v>
      </c>
      <c r="B5" s="180">
        <v>3</v>
      </c>
      <c r="C5" s="393" t="s">
        <v>139</v>
      </c>
      <c r="D5" s="394"/>
      <c r="E5" s="394"/>
      <c r="F5" s="395">
        <v>76.5</v>
      </c>
      <c r="G5" s="395">
        <v>3305</v>
      </c>
      <c r="H5" s="395">
        <v>467.9</v>
      </c>
      <c r="I5" s="395">
        <v>16.82</v>
      </c>
      <c r="J5" s="395">
        <v>59.2</v>
      </c>
      <c r="K5" s="396" t="s">
        <v>139</v>
      </c>
      <c r="L5" s="397"/>
      <c r="M5" s="397"/>
    </row>
    <row r="6" spans="1:13" ht="12.75" customHeight="1" hidden="1">
      <c r="A6" s="392" t="s">
        <v>103</v>
      </c>
      <c r="B6" s="180">
        <v>3</v>
      </c>
      <c r="C6" s="398" t="s">
        <v>139</v>
      </c>
      <c r="D6" s="399"/>
      <c r="E6" s="399"/>
      <c r="F6" s="395">
        <v>76.5</v>
      </c>
      <c r="G6" s="395">
        <v>3305</v>
      </c>
      <c r="H6" s="395">
        <v>467.9</v>
      </c>
      <c r="I6" s="395">
        <v>16.81</v>
      </c>
      <c r="J6" s="395">
        <v>59.2</v>
      </c>
      <c r="K6" s="400" t="s">
        <v>139</v>
      </c>
      <c r="L6" s="397"/>
      <c r="M6" s="397"/>
    </row>
    <row r="7" spans="1:13" ht="12.75" customHeight="1" hidden="1">
      <c r="A7" s="392" t="s">
        <v>7</v>
      </c>
      <c r="B7" s="180">
        <v>3</v>
      </c>
      <c r="C7" s="398" t="s">
        <v>139</v>
      </c>
      <c r="D7" s="399"/>
      <c r="E7" s="399"/>
      <c r="F7" s="395">
        <v>76.5</v>
      </c>
      <c r="G7" s="395">
        <v>3305</v>
      </c>
      <c r="H7" s="395">
        <v>467.9</v>
      </c>
      <c r="I7" s="395">
        <v>16.81</v>
      </c>
      <c r="J7" s="395">
        <v>59.2</v>
      </c>
      <c r="K7" s="400" t="s">
        <v>139</v>
      </c>
      <c r="L7" s="397"/>
      <c r="M7" s="397"/>
    </row>
    <row r="8" spans="1:13" ht="12.75" customHeight="1" hidden="1">
      <c r="A8" s="392" t="s">
        <v>8</v>
      </c>
      <c r="B8" s="180">
        <v>3</v>
      </c>
      <c r="C8" s="398" t="s">
        <v>139</v>
      </c>
      <c r="D8" s="399"/>
      <c r="E8" s="399"/>
      <c r="F8" s="395">
        <v>76.5</v>
      </c>
      <c r="G8" s="395">
        <v>3305</v>
      </c>
      <c r="H8" s="395">
        <v>467.9</v>
      </c>
      <c r="I8" s="395">
        <v>17.26</v>
      </c>
      <c r="J8" s="395">
        <v>59.2</v>
      </c>
      <c r="K8" s="400" t="s">
        <v>139</v>
      </c>
      <c r="L8" s="397"/>
      <c r="M8" s="397"/>
    </row>
    <row r="9" spans="1:13" ht="15" customHeight="1" hidden="1">
      <c r="A9" s="392" t="s">
        <v>9</v>
      </c>
      <c r="B9" s="180">
        <v>3</v>
      </c>
      <c r="C9" s="399" t="s">
        <v>151</v>
      </c>
      <c r="D9" s="398"/>
      <c r="E9" s="398"/>
      <c r="F9" s="401"/>
      <c r="G9" s="402"/>
      <c r="H9" s="395">
        <v>467.9</v>
      </c>
      <c r="I9" s="395">
        <v>15.82</v>
      </c>
      <c r="J9" s="395">
        <v>59.2</v>
      </c>
      <c r="K9" s="400" t="s">
        <v>139</v>
      </c>
      <c r="L9" s="397"/>
      <c r="M9" s="397"/>
    </row>
    <row r="10" spans="1:13" ht="15" customHeight="1" hidden="1">
      <c r="A10" s="392" t="s">
        <v>10</v>
      </c>
      <c r="B10" s="180">
        <v>3</v>
      </c>
      <c r="C10" s="555" t="s">
        <v>419</v>
      </c>
      <c r="D10" s="556"/>
      <c r="E10" s="556"/>
      <c r="F10" s="556"/>
      <c r="G10" s="556"/>
      <c r="H10" s="557"/>
      <c r="I10" s="395">
        <v>1582</v>
      </c>
      <c r="J10" s="395">
        <v>5920</v>
      </c>
      <c r="K10" s="363" t="s">
        <v>139</v>
      </c>
      <c r="L10" s="397"/>
      <c r="M10" s="397"/>
    </row>
    <row r="11" spans="1:13" ht="15" customHeight="1" hidden="1">
      <c r="A11" s="392" t="s">
        <v>11</v>
      </c>
      <c r="B11" s="180">
        <v>3</v>
      </c>
      <c r="C11" s="555" t="s">
        <v>419</v>
      </c>
      <c r="D11" s="556"/>
      <c r="E11" s="556"/>
      <c r="F11" s="556"/>
      <c r="G11" s="556"/>
      <c r="H11" s="557"/>
      <c r="I11" s="395">
        <v>15.82</v>
      </c>
      <c r="J11" s="395">
        <v>59.2</v>
      </c>
      <c r="K11" s="363" t="s">
        <v>139</v>
      </c>
      <c r="L11" s="397"/>
      <c r="M11" s="397"/>
    </row>
    <row r="12" spans="1:13" ht="15" customHeight="1" hidden="1">
      <c r="A12" s="392" t="s">
        <v>96</v>
      </c>
      <c r="B12" s="180">
        <v>3</v>
      </c>
      <c r="C12" s="555" t="s">
        <v>419</v>
      </c>
      <c r="D12" s="556"/>
      <c r="E12" s="556"/>
      <c r="F12" s="556"/>
      <c r="G12" s="556"/>
      <c r="H12" s="557"/>
      <c r="I12" s="395">
        <v>1715</v>
      </c>
      <c r="J12" s="395">
        <v>5920</v>
      </c>
      <c r="K12" s="363" t="s">
        <v>139</v>
      </c>
      <c r="L12" s="397"/>
      <c r="M12" s="397"/>
    </row>
    <row r="13" spans="1:13" ht="15" customHeight="1" hidden="1">
      <c r="A13" s="392" t="s">
        <v>97</v>
      </c>
      <c r="B13" s="180">
        <v>3</v>
      </c>
      <c r="C13" s="555" t="s">
        <v>419</v>
      </c>
      <c r="D13" s="556"/>
      <c r="E13" s="556"/>
      <c r="F13" s="556"/>
      <c r="G13" s="556"/>
      <c r="H13" s="557"/>
      <c r="I13" s="403">
        <v>1592</v>
      </c>
      <c r="J13" s="403">
        <v>5920</v>
      </c>
      <c r="K13" s="363" t="s">
        <v>139</v>
      </c>
      <c r="L13" s="397"/>
      <c r="M13" s="397"/>
    </row>
    <row r="14" spans="1:13" ht="15" customHeight="1" hidden="1">
      <c r="A14" s="392" t="s">
        <v>137</v>
      </c>
      <c r="B14" s="180">
        <v>3</v>
      </c>
      <c r="C14" s="555" t="s">
        <v>419</v>
      </c>
      <c r="D14" s="556"/>
      <c r="E14" s="556"/>
      <c r="F14" s="556"/>
      <c r="G14" s="556"/>
      <c r="H14" s="557"/>
      <c r="I14" s="403">
        <v>1713</v>
      </c>
      <c r="J14" s="403">
        <v>5815</v>
      </c>
      <c r="K14" s="363" t="s">
        <v>139</v>
      </c>
      <c r="L14" s="397"/>
      <c r="M14" s="397"/>
    </row>
    <row r="15" spans="1:13" ht="15" customHeight="1" hidden="1">
      <c r="A15" s="392" t="s">
        <v>525</v>
      </c>
      <c r="B15" s="180">
        <v>9</v>
      </c>
      <c r="C15" s="545" t="s">
        <v>502</v>
      </c>
      <c r="D15" s="546"/>
      <c r="E15" s="546"/>
      <c r="F15" s="546"/>
      <c r="G15" s="546"/>
      <c r="H15" s="547"/>
      <c r="I15" s="403">
        <v>1721</v>
      </c>
      <c r="J15" s="403">
        <v>5921</v>
      </c>
      <c r="K15" s="549" t="s">
        <v>502</v>
      </c>
      <c r="L15" s="397"/>
      <c r="M15" s="397"/>
    </row>
    <row r="16" spans="1:13" ht="27.75" customHeight="1" hidden="1">
      <c r="A16" s="404"/>
      <c r="B16" s="405"/>
      <c r="C16" s="548"/>
      <c r="D16" s="546"/>
      <c r="E16" s="546"/>
      <c r="F16" s="546"/>
      <c r="G16" s="546"/>
      <c r="H16" s="547"/>
      <c r="I16" s="403"/>
      <c r="J16" s="403"/>
      <c r="K16" s="550"/>
      <c r="L16" s="397"/>
      <c r="M16" s="397"/>
    </row>
    <row r="17" spans="1:13" ht="12.75" customHeight="1" hidden="1">
      <c r="A17" s="392"/>
      <c r="B17" s="180"/>
      <c r="C17" s="548"/>
      <c r="D17" s="546"/>
      <c r="E17" s="546"/>
      <c r="F17" s="546"/>
      <c r="G17" s="546"/>
      <c r="H17" s="547"/>
      <c r="I17" s="403"/>
      <c r="J17" s="403"/>
      <c r="K17" s="550"/>
      <c r="L17" s="397"/>
      <c r="M17" s="397"/>
    </row>
    <row r="18" spans="1:13" ht="15" customHeight="1" hidden="1">
      <c r="A18" s="392" t="s">
        <v>526</v>
      </c>
      <c r="B18" s="180">
        <v>9</v>
      </c>
      <c r="C18" s="545" t="s">
        <v>572</v>
      </c>
      <c r="D18" s="546"/>
      <c r="E18" s="546"/>
      <c r="F18" s="546"/>
      <c r="G18" s="546"/>
      <c r="H18" s="547"/>
      <c r="I18" s="403">
        <v>1720</v>
      </c>
      <c r="J18" s="403">
        <v>5921</v>
      </c>
      <c r="K18" s="549" t="s">
        <v>582</v>
      </c>
      <c r="L18" s="397"/>
      <c r="M18" s="397"/>
    </row>
    <row r="19" spans="1:13" ht="27.75" customHeight="1" hidden="1">
      <c r="A19" s="404"/>
      <c r="B19" s="405"/>
      <c r="C19" s="548"/>
      <c r="D19" s="546"/>
      <c r="E19" s="546"/>
      <c r="F19" s="546"/>
      <c r="G19" s="546"/>
      <c r="H19" s="547"/>
      <c r="I19" s="395"/>
      <c r="J19" s="395"/>
      <c r="K19" s="550"/>
      <c r="L19" s="397"/>
      <c r="M19" s="397"/>
    </row>
    <row r="20" spans="1:13" ht="39" customHeight="1" hidden="1">
      <c r="A20" s="407"/>
      <c r="B20" s="405"/>
      <c r="C20" s="548"/>
      <c r="D20" s="546"/>
      <c r="E20" s="546"/>
      <c r="F20" s="546"/>
      <c r="G20" s="546"/>
      <c r="H20" s="547"/>
      <c r="I20" s="395"/>
      <c r="J20" s="395"/>
      <c r="K20" s="550"/>
      <c r="L20" s="397"/>
      <c r="M20" s="397"/>
    </row>
    <row r="21" spans="1:13" ht="15" customHeight="1">
      <c r="A21" s="392" t="s">
        <v>527</v>
      </c>
      <c r="B21" s="180">
        <v>9</v>
      </c>
      <c r="C21" s="545" t="s">
        <v>572</v>
      </c>
      <c r="D21" s="546"/>
      <c r="E21" s="546"/>
      <c r="F21" s="546"/>
      <c r="G21" s="546"/>
      <c r="H21" s="547"/>
      <c r="I21" s="403">
        <v>1803</v>
      </c>
      <c r="J21" s="403">
        <v>5974</v>
      </c>
      <c r="K21" s="549" t="s">
        <v>582</v>
      </c>
      <c r="L21" s="397"/>
      <c r="M21" s="397"/>
    </row>
    <row r="22" spans="1:13" ht="27.75" customHeight="1">
      <c r="A22" s="404"/>
      <c r="B22" s="405"/>
      <c r="C22" s="548"/>
      <c r="D22" s="546"/>
      <c r="E22" s="546"/>
      <c r="F22" s="546"/>
      <c r="G22" s="546"/>
      <c r="H22" s="547"/>
      <c r="I22" s="395"/>
      <c r="J22" s="395"/>
      <c r="K22" s="550"/>
      <c r="L22" s="397"/>
      <c r="M22" s="397"/>
    </row>
    <row r="23" spans="1:13" ht="40.5" customHeight="1">
      <c r="A23" s="407"/>
      <c r="B23" s="405"/>
      <c r="C23" s="548"/>
      <c r="D23" s="546"/>
      <c r="E23" s="546"/>
      <c r="F23" s="546"/>
      <c r="G23" s="546"/>
      <c r="H23" s="547"/>
      <c r="I23" s="395"/>
      <c r="J23" s="395"/>
      <c r="K23" s="550"/>
      <c r="L23" s="397"/>
      <c r="M23" s="397"/>
    </row>
    <row r="24" spans="1:13" ht="15" customHeight="1">
      <c r="A24" s="392" t="s">
        <v>528</v>
      </c>
      <c r="B24" s="180">
        <v>9</v>
      </c>
      <c r="C24" s="545" t="s">
        <v>572</v>
      </c>
      <c r="D24" s="546"/>
      <c r="E24" s="546"/>
      <c r="F24" s="546"/>
      <c r="G24" s="546"/>
      <c r="H24" s="547"/>
      <c r="I24" s="403">
        <v>1803</v>
      </c>
      <c r="J24" s="403">
        <v>5974</v>
      </c>
      <c r="K24" s="558" t="s">
        <v>582</v>
      </c>
      <c r="L24" s="397"/>
      <c r="M24" s="397"/>
    </row>
    <row r="25" spans="1:13" ht="27.75" customHeight="1">
      <c r="A25" s="404"/>
      <c r="B25" s="405"/>
      <c r="C25" s="548"/>
      <c r="D25" s="546"/>
      <c r="E25" s="546"/>
      <c r="F25" s="546"/>
      <c r="G25" s="546"/>
      <c r="H25" s="547"/>
      <c r="I25" s="395"/>
      <c r="J25" s="395"/>
      <c r="K25" s="559"/>
      <c r="L25" s="397"/>
      <c r="M25" s="397"/>
    </row>
    <row r="26" spans="1:13" ht="39.75" customHeight="1">
      <c r="A26" s="407"/>
      <c r="B26" s="405"/>
      <c r="C26" s="548"/>
      <c r="D26" s="546"/>
      <c r="E26" s="546"/>
      <c r="F26" s="546"/>
      <c r="G26" s="546"/>
      <c r="H26" s="547"/>
      <c r="I26" s="395"/>
      <c r="J26" s="395"/>
      <c r="K26" s="559"/>
      <c r="L26" s="397"/>
      <c r="M26" s="397"/>
    </row>
    <row r="27" spans="1:13" ht="15" customHeight="1">
      <c r="A27" s="392" t="s">
        <v>529</v>
      </c>
      <c r="B27" s="180">
        <v>9</v>
      </c>
      <c r="C27" s="545" t="s">
        <v>572</v>
      </c>
      <c r="D27" s="546"/>
      <c r="E27" s="546"/>
      <c r="F27" s="546"/>
      <c r="G27" s="546"/>
      <c r="H27" s="547"/>
      <c r="I27" s="408">
        <v>1803</v>
      </c>
      <c r="J27" s="408">
        <v>5974</v>
      </c>
      <c r="K27" s="549" t="s">
        <v>582</v>
      </c>
      <c r="L27" s="397"/>
      <c r="M27" s="397"/>
    </row>
    <row r="28" spans="1:11" ht="27.75" customHeight="1">
      <c r="A28" s="404"/>
      <c r="B28" s="405"/>
      <c r="C28" s="548"/>
      <c r="D28" s="546"/>
      <c r="E28" s="546"/>
      <c r="F28" s="546"/>
      <c r="G28" s="546"/>
      <c r="H28" s="547"/>
      <c r="I28" s="409"/>
      <c r="J28" s="409"/>
      <c r="K28" s="550"/>
    </row>
    <row r="29" spans="1:11" ht="39.75" customHeight="1">
      <c r="A29" s="407"/>
      <c r="B29" s="405"/>
      <c r="C29" s="548"/>
      <c r="D29" s="546"/>
      <c r="E29" s="546"/>
      <c r="F29" s="546"/>
      <c r="G29" s="546"/>
      <c r="H29" s="547"/>
      <c r="I29" s="410"/>
      <c r="J29" s="410"/>
      <c r="K29" s="550"/>
    </row>
    <row r="30" spans="1:11" ht="15" customHeight="1">
      <c r="A30" s="392" t="s">
        <v>562</v>
      </c>
      <c r="B30" s="180">
        <v>9</v>
      </c>
      <c r="C30" s="545" t="s">
        <v>582</v>
      </c>
      <c r="D30" s="546"/>
      <c r="E30" s="546"/>
      <c r="F30" s="546"/>
      <c r="G30" s="546"/>
      <c r="H30" s="547"/>
      <c r="I30" s="408">
        <v>3487</v>
      </c>
      <c r="J30" s="408">
        <v>4620</v>
      </c>
      <c r="K30" s="549" t="s">
        <v>582</v>
      </c>
    </row>
    <row r="31" spans="1:11" ht="27.75" customHeight="1">
      <c r="A31" s="404"/>
      <c r="B31" s="405"/>
      <c r="C31" s="548"/>
      <c r="D31" s="546"/>
      <c r="E31" s="546"/>
      <c r="F31" s="546"/>
      <c r="G31" s="546"/>
      <c r="H31" s="547"/>
      <c r="I31" s="409"/>
      <c r="J31" s="409"/>
      <c r="K31" s="550"/>
    </row>
    <row r="32" spans="1:11" ht="39" customHeight="1">
      <c r="A32" s="407"/>
      <c r="B32" s="405"/>
      <c r="C32" s="548"/>
      <c r="D32" s="546"/>
      <c r="E32" s="546"/>
      <c r="F32" s="546"/>
      <c r="G32" s="546"/>
      <c r="H32" s="547"/>
      <c r="I32" s="409"/>
      <c r="J32" s="409"/>
      <c r="K32" s="550"/>
    </row>
    <row r="33" spans="1:13" ht="15" customHeight="1">
      <c r="A33" s="392" t="s">
        <v>602</v>
      </c>
      <c r="B33" s="180">
        <v>9</v>
      </c>
      <c r="C33" s="545" t="s">
        <v>582</v>
      </c>
      <c r="D33" s="546"/>
      <c r="E33" s="546"/>
      <c r="F33" s="546"/>
      <c r="G33" s="546"/>
      <c r="H33" s="547"/>
      <c r="I33" s="408">
        <f>SUM(I41:I50)</f>
        <v>3486.8999999999996</v>
      </c>
      <c r="J33" s="408">
        <f>SUM(J41:J50)</f>
        <v>4618</v>
      </c>
      <c r="K33" s="549" t="s">
        <v>582</v>
      </c>
      <c r="L33" s="397"/>
      <c r="M33" s="397"/>
    </row>
    <row r="34" spans="1:11" ht="27.75" customHeight="1">
      <c r="A34" s="404"/>
      <c r="B34" s="405"/>
      <c r="C34" s="548"/>
      <c r="D34" s="546"/>
      <c r="E34" s="546"/>
      <c r="F34" s="546"/>
      <c r="G34" s="546"/>
      <c r="H34" s="547"/>
      <c r="I34" s="409"/>
      <c r="J34" s="409"/>
      <c r="K34" s="550"/>
    </row>
    <row r="35" spans="1:11" ht="39" customHeight="1">
      <c r="A35" s="463"/>
      <c r="B35" s="461"/>
      <c r="C35" s="551"/>
      <c r="D35" s="552"/>
      <c r="E35" s="552"/>
      <c r="F35" s="552"/>
      <c r="G35" s="552"/>
      <c r="H35" s="553"/>
      <c r="I35" s="462"/>
      <c r="J35" s="462"/>
      <c r="K35" s="554"/>
    </row>
    <row r="36" spans="1:11" ht="27.75" customHeight="1">
      <c r="A36" s="373" t="s">
        <v>618</v>
      </c>
      <c r="B36" s="373"/>
      <c r="C36" s="374"/>
      <c r="D36" s="374"/>
      <c r="E36" s="374"/>
      <c r="F36" s="375"/>
      <c r="G36" s="375"/>
      <c r="H36" s="375"/>
      <c r="I36" s="375"/>
      <c r="J36" s="375"/>
      <c r="K36" s="374"/>
    </row>
    <row r="37" spans="1:11" ht="12" customHeight="1">
      <c r="A37" s="377"/>
      <c r="B37" s="373"/>
      <c r="C37" s="378"/>
      <c r="D37" s="378"/>
      <c r="E37" s="378"/>
      <c r="F37" s="379"/>
      <c r="G37" s="379"/>
      <c r="H37" s="379"/>
      <c r="I37" s="379"/>
      <c r="J37" s="379"/>
      <c r="K37" s="378"/>
    </row>
    <row r="38" spans="1:11" ht="24.75" customHeight="1">
      <c r="A38" s="380" t="s">
        <v>411</v>
      </c>
      <c r="B38" s="381" t="s">
        <v>99</v>
      </c>
      <c r="C38" s="382" t="s">
        <v>35</v>
      </c>
      <c r="D38" s="383" t="s">
        <v>36</v>
      </c>
      <c r="E38" s="383" t="s">
        <v>295</v>
      </c>
      <c r="F38" s="384" t="s">
        <v>296</v>
      </c>
      <c r="G38" s="384" t="s">
        <v>297</v>
      </c>
      <c r="H38" s="384" t="s">
        <v>1</v>
      </c>
      <c r="I38" s="384" t="s">
        <v>2</v>
      </c>
      <c r="J38" s="24" t="s">
        <v>563</v>
      </c>
      <c r="K38" s="385" t="s">
        <v>38</v>
      </c>
    </row>
    <row r="39" spans="1:11" ht="24.75" customHeight="1">
      <c r="A39" s="387" t="s">
        <v>39</v>
      </c>
      <c r="B39" s="388" t="s">
        <v>34</v>
      </c>
      <c r="C39" s="387" t="s">
        <v>40</v>
      </c>
      <c r="D39" s="389"/>
      <c r="E39" s="389" t="s">
        <v>122</v>
      </c>
      <c r="F39" s="390" t="s">
        <v>41</v>
      </c>
      <c r="G39" s="390" t="s">
        <v>41</v>
      </c>
      <c r="H39" s="390" t="s">
        <v>6</v>
      </c>
      <c r="I39" s="391" t="s">
        <v>156</v>
      </c>
      <c r="J39" s="391" t="s">
        <v>156</v>
      </c>
      <c r="K39" s="389"/>
    </row>
    <row r="40" spans="2:11" ht="11.25" customHeight="1">
      <c r="B40" s="405"/>
      <c r="C40" s="447"/>
      <c r="D40" s="447"/>
      <c r="E40" s="447"/>
      <c r="F40" s="447"/>
      <c r="G40" s="447"/>
      <c r="H40" s="447"/>
      <c r="I40" s="409"/>
      <c r="J40" s="409"/>
      <c r="K40" s="406"/>
    </row>
    <row r="41" spans="1:11" ht="15" customHeight="1">
      <c r="A41" s="411" t="s">
        <v>334</v>
      </c>
      <c r="B41" s="173">
        <v>42</v>
      </c>
      <c r="C41" s="412" t="s">
        <v>472</v>
      </c>
      <c r="D41" s="413" t="s">
        <v>474</v>
      </c>
      <c r="E41" s="413" t="s">
        <v>251</v>
      </c>
      <c r="F41" s="414">
        <v>31</v>
      </c>
      <c r="G41" s="414">
        <v>2380</v>
      </c>
      <c r="H41" s="408">
        <v>395</v>
      </c>
      <c r="I41" s="408">
        <v>1837</v>
      </c>
      <c r="J41" s="408">
        <v>2825</v>
      </c>
      <c r="K41" s="415" t="s">
        <v>219</v>
      </c>
    </row>
    <row r="42" spans="1:11" ht="15" customHeight="1">
      <c r="A42" s="411"/>
      <c r="B42" s="173"/>
      <c r="C42" s="412" t="s">
        <v>473</v>
      </c>
      <c r="D42" s="413" t="s">
        <v>475</v>
      </c>
      <c r="E42" s="413"/>
      <c r="F42" s="414"/>
      <c r="G42" s="414"/>
      <c r="H42" s="408"/>
      <c r="I42" s="408"/>
      <c r="J42" s="408"/>
      <c r="K42" s="415"/>
    </row>
    <row r="43" spans="1:11" ht="15" customHeight="1">
      <c r="A43" s="134" t="s">
        <v>333</v>
      </c>
      <c r="B43" s="173">
        <v>9</v>
      </c>
      <c r="C43" s="412" t="s">
        <v>213</v>
      </c>
      <c r="D43" s="413" t="s">
        <v>214</v>
      </c>
      <c r="E43" s="413" t="s">
        <v>251</v>
      </c>
      <c r="F43" s="414">
        <v>6</v>
      </c>
      <c r="G43" s="414">
        <v>595</v>
      </c>
      <c r="H43" s="408">
        <v>18</v>
      </c>
      <c r="I43" s="408">
        <v>43.7</v>
      </c>
      <c r="J43" s="408">
        <v>62</v>
      </c>
      <c r="K43" s="415" t="s">
        <v>132</v>
      </c>
    </row>
    <row r="44" spans="1:11" ht="15" customHeight="1">
      <c r="A44" s="411" t="s">
        <v>332</v>
      </c>
      <c r="B44" s="173">
        <v>32</v>
      </c>
      <c r="C44" s="412" t="s">
        <v>75</v>
      </c>
      <c r="D44" s="413" t="s">
        <v>76</v>
      </c>
      <c r="E44" s="413" t="s">
        <v>251</v>
      </c>
      <c r="F44" s="414">
        <v>6</v>
      </c>
      <c r="G44" s="414">
        <v>1000</v>
      </c>
      <c r="H44" s="408">
        <v>111</v>
      </c>
      <c r="I44" s="408">
        <v>337</v>
      </c>
      <c r="J44" s="408">
        <v>412</v>
      </c>
      <c r="K44" s="415" t="s">
        <v>218</v>
      </c>
    </row>
    <row r="45" spans="1:11" ht="15" customHeight="1">
      <c r="A45" s="175" t="s">
        <v>508</v>
      </c>
      <c r="B45" s="173">
        <v>73</v>
      </c>
      <c r="C45" s="412" t="s">
        <v>77</v>
      </c>
      <c r="D45" s="413" t="s">
        <v>78</v>
      </c>
      <c r="E45" s="413" t="s">
        <v>138</v>
      </c>
      <c r="F45" s="414">
        <v>39.5</v>
      </c>
      <c r="G45" s="414">
        <v>395</v>
      </c>
      <c r="H45" s="408">
        <v>70</v>
      </c>
      <c r="I45" s="408">
        <v>780</v>
      </c>
      <c r="J45" s="408">
        <v>815</v>
      </c>
      <c r="K45" s="415" t="s">
        <v>171</v>
      </c>
    </row>
    <row r="46" spans="1:11" ht="15" customHeight="1">
      <c r="A46" s="134" t="s">
        <v>507</v>
      </c>
      <c r="B46" s="173">
        <v>48</v>
      </c>
      <c r="C46" s="412" t="s">
        <v>215</v>
      </c>
      <c r="D46" s="413" t="s">
        <v>216</v>
      </c>
      <c r="E46" s="139" t="s">
        <v>337</v>
      </c>
      <c r="F46" s="414">
        <v>7.9</v>
      </c>
      <c r="G46" s="414">
        <v>104</v>
      </c>
      <c r="H46" s="414">
        <v>0</v>
      </c>
      <c r="I46" s="414">
        <v>0</v>
      </c>
      <c r="J46" s="414">
        <v>0</v>
      </c>
      <c r="K46" s="415" t="s">
        <v>205</v>
      </c>
    </row>
    <row r="47" spans="1:11" ht="15" customHeight="1">
      <c r="A47" s="411" t="s">
        <v>580</v>
      </c>
      <c r="B47" s="173" t="s">
        <v>331</v>
      </c>
      <c r="C47" s="412" t="s">
        <v>210</v>
      </c>
      <c r="D47" s="413" t="s">
        <v>211</v>
      </c>
      <c r="E47" s="413" t="s">
        <v>251</v>
      </c>
      <c r="F47" s="414">
        <v>8</v>
      </c>
      <c r="G47" s="414">
        <v>400</v>
      </c>
      <c r="H47" s="408">
        <v>17</v>
      </c>
      <c r="I47" s="408">
        <v>39.2</v>
      </c>
      <c r="J47" s="408">
        <v>54</v>
      </c>
      <c r="K47" s="415" t="s">
        <v>217</v>
      </c>
    </row>
    <row r="48" spans="1:11" ht="15" customHeight="1">
      <c r="A48" s="134" t="s">
        <v>330</v>
      </c>
      <c r="B48" s="173">
        <v>88</v>
      </c>
      <c r="C48" s="412" t="s">
        <v>75</v>
      </c>
      <c r="D48" s="413" t="s">
        <v>212</v>
      </c>
      <c r="E48" s="413" t="s">
        <v>164</v>
      </c>
      <c r="F48" s="414">
        <v>2</v>
      </c>
      <c r="G48" s="414">
        <v>890</v>
      </c>
      <c r="H48" s="408">
        <v>454</v>
      </c>
      <c r="I48" s="414">
        <v>0</v>
      </c>
      <c r="J48" s="414">
        <v>0</v>
      </c>
      <c r="K48" s="415" t="s">
        <v>171</v>
      </c>
    </row>
    <row r="49" spans="1:11" ht="15" customHeight="1">
      <c r="A49" s="134" t="s">
        <v>501</v>
      </c>
      <c r="B49" s="173">
        <v>52</v>
      </c>
      <c r="C49" s="412" t="s">
        <v>75</v>
      </c>
      <c r="D49" s="413" t="s">
        <v>212</v>
      </c>
      <c r="E49" s="413" t="s">
        <v>336</v>
      </c>
      <c r="F49" s="414">
        <v>5</v>
      </c>
      <c r="G49" s="414">
        <v>1000</v>
      </c>
      <c r="H49" s="408">
        <v>300</v>
      </c>
      <c r="I49" s="408">
        <v>450</v>
      </c>
      <c r="J49" s="408">
        <v>450</v>
      </c>
      <c r="K49" s="415" t="s">
        <v>199</v>
      </c>
    </row>
    <row r="50" spans="1:11" ht="15" customHeight="1">
      <c r="A50" s="135" t="s">
        <v>581</v>
      </c>
      <c r="B50" s="174">
        <v>88</v>
      </c>
      <c r="C50" s="416" t="s">
        <v>335</v>
      </c>
      <c r="D50" s="417" t="s">
        <v>461</v>
      </c>
      <c r="E50" s="417" t="s">
        <v>167</v>
      </c>
      <c r="F50" s="418">
        <v>2.5</v>
      </c>
      <c r="G50" s="418">
        <v>120</v>
      </c>
      <c r="H50" s="419">
        <v>0</v>
      </c>
      <c r="I50" s="418">
        <v>0</v>
      </c>
      <c r="J50" s="418">
        <v>0</v>
      </c>
      <c r="K50" s="420" t="s">
        <v>161</v>
      </c>
    </row>
    <row r="51" ht="16.5">
      <c r="A51" s="10" t="s">
        <v>596</v>
      </c>
    </row>
    <row r="52" spans="1:8" ht="16.5">
      <c r="A52" s="404"/>
      <c r="H52" s="423">
        <f>SUM(H41:H49)</f>
        <v>1365</v>
      </c>
    </row>
    <row r="53" ht="16.5">
      <c r="A53" s="404"/>
    </row>
    <row r="54" ht="16.5">
      <c r="A54" s="404"/>
    </row>
  </sheetData>
  <mergeCells count="19">
    <mergeCell ref="C10:H10"/>
    <mergeCell ref="C11:H11"/>
    <mergeCell ref="C12:H12"/>
    <mergeCell ref="C13:H13"/>
    <mergeCell ref="K15:K17"/>
    <mergeCell ref="C18:H20"/>
    <mergeCell ref="K18:K20"/>
    <mergeCell ref="K27:K29"/>
    <mergeCell ref="K21:K23"/>
    <mergeCell ref="K24:K26"/>
    <mergeCell ref="C14:H14"/>
    <mergeCell ref="C27:H29"/>
    <mergeCell ref="C15:H17"/>
    <mergeCell ref="C21:H23"/>
    <mergeCell ref="C24:H26"/>
    <mergeCell ref="C30:H32"/>
    <mergeCell ref="K30:K32"/>
    <mergeCell ref="C33:H35"/>
    <mergeCell ref="K33:K35"/>
  </mergeCells>
  <printOptions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8" customFormat="1" ht="24.75" customHeight="1">
      <c r="A1" s="1" t="s">
        <v>619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 t="s">
        <v>122</v>
      </c>
      <c r="F4" s="29" t="s">
        <v>41</v>
      </c>
      <c r="G4" s="29" t="s">
        <v>41</v>
      </c>
      <c r="H4" s="29" t="s">
        <v>6</v>
      </c>
      <c r="I4" s="30" t="s">
        <v>159</v>
      </c>
      <c r="J4" s="30" t="s">
        <v>159</v>
      </c>
      <c r="K4" s="28"/>
    </row>
    <row r="5" spans="1:11" ht="14.25" customHeight="1" hidden="1">
      <c r="A5" s="13" t="s">
        <v>101</v>
      </c>
      <c r="B5" s="31">
        <v>2</v>
      </c>
      <c r="C5" s="101" t="s">
        <v>140</v>
      </c>
      <c r="D5" s="100"/>
      <c r="E5" s="100"/>
      <c r="F5" s="35">
        <v>16</v>
      </c>
      <c r="G5" s="35">
        <v>2054</v>
      </c>
      <c r="H5" s="35">
        <v>175</v>
      </c>
      <c r="I5" s="34">
        <v>3.63</v>
      </c>
      <c r="J5" s="34">
        <v>3.79</v>
      </c>
      <c r="K5" s="103" t="s">
        <v>140</v>
      </c>
    </row>
    <row r="6" spans="1:11" ht="13.5" customHeight="1" hidden="1">
      <c r="A6" s="13" t="s">
        <v>103</v>
      </c>
      <c r="B6" s="31">
        <v>2</v>
      </c>
      <c r="C6" s="101" t="s">
        <v>140</v>
      </c>
      <c r="D6" s="100"/>
      <c r="E6" s="100"/>
      <c r="F6" s="35">
        <v>16</v>
      </c>
      <c r="G6" s="35">
        <v>2054</v>
      </c>
      <c r="H6" s="35">
        <v>175</v>
      </c>
      <c r="I6" s="34">
        <v>3.54</v>
      </c>
      <c r="J6" s="34">
        <v>3.79</v>
      </c>
      <c r="K6" s="103" t="s">
        <v>140</v>
      </c>
    </row>
    <row r="7" spans="1:11" ht="13.5" customHeight="1" hidden="1">
      <c r="A7" s="13" t="s">
        <v>7</v>
      </c>
      <c r="B7" s="31">
        <v>2</v>
      </c>
      <c r="C7" s="101" t="s">
        <v>140</v>
      </c>
      <c r="D7" s="100"/>
      <c r="E7" s="100"/>
      <c r="F7" s="35">
        <v>16</v>
      </c>
      <c r="G7" s="35">
        <v>2054</v>
      </c>
      <c r="H7" s="35">
        <v>175</v>
      </c>
      <c r="I7" s="34">
        <v>3.54</v>
      </c>
      <c r="J7" s="34">
        <v>3.79</v>
      </c>
      <c r="K7" s="103" t="s">
        <v>140</v>
      </c>
    </row>
    <row r="8" spans="1:11" ht="13.5" customHeight="1" hidden="1">
      <c r="A8" s="13" t="s">
        <v>8</v>
      </c>
      <c r="B8" s="31">
        <v>2</v>
      </c>
      <c r="C8" s="101" t="s">
        <v>140</v>
      </c>
      <c r="D8" s="100"/>
      <c r="E8" s="100"/>
      <c r="F8" s="35">
        <v>16</v>
      </c>
      <c r="G8" s="35">
        <v>2054</v>
      </c>
      <c r="H8" s="35">
        <v>175</v>
      </c>
      <c r="I8" s="34">
        <v>3.42</v>
      </c>
      <c r="J8" s="34">
        <v>3.79</v>
      </c>
      <c r="K8" s="103" t="s">
        <v>140</v>
      </c>
    </row>
    <row r="9" spans="1:13" ht="15" customHeight="1" hidden="1">
      <c r="A9" s="13" t="s">
        <v>9</v>
      </c>
      <c r="B9" s="31">
        <v>2</v>
      </c>
      <c r="C9" s="100" t="s">
        <v>152</v>
      </c>
      <c r="D9" s="101"/>
      <c r="E9" s="101"/>
      <c r="F9" s="110"/>
      <c r="G9" s="111"/>
      <c r="H9" s="35">
        <v>175</v>
      </c>
      <c r="I9" s="34">
        <v>3.42</v>
      </c>
      <c r="J9" s="34">
        <v>3.79</v>
      </c>
      <c r="K9" s="103" t="s">
        <v>140</v>
      </c>
      <c r="L9" s="51"/>
      <c r="M9" s="51"/>
    </row>
    <row r="10" spans="1:13" ht="16.5" customHeight="1" hidden="1">
      <c r="A10" s="13" t="s">
        <v>10</v>
      </c>
      <c r="B10" s="31">
        <v>3</v>
      </c>
      <c r="C10" s="516" t="s">
        <v>420</v>
      </c>
      <c r="D10" s="511"/>
      <c r="E10" s="511"/>
      <c r="F10" s="511"/>
      <c r="G10" s="511"/>
      <c r="H10" s="512"/>
      <c r="I10" s="34">
        <v>3419</v>
      </c>
      <c r="J10" s="34">
        <v>3498</v>
      </c>
      <c r="K10" s="104" t="s">
        <v>141</v>
      </c>
      <c r="L10" s="51"/>
      <c r="M10" s="51"/>
    </row>
    <row r="11" spans="1:13" ht="15" customHeight="1" hidden="1">
      <c r="A11" s="13" t="s">
        <v>11</v>
      </c>
      <c r="B11" s="31">
        <v>3</v>
      </c>
      <c r="C11" s="516" t="s">
        <v>420</v>
      </c>
      <c r="D11" s="511"/>
      <c r="E11" s="511"/>
      <c r="F11" s="511"/>
      <c r="G11" s="511"/>
      <c r="H11" s="512"/>
      <c r="I11" s="34">
        <v>34.19</v>
      </c>
      <c r="J11" s="34">
        <v>34.98</v>
      </c>
      <c r="K11" s="104" t="s">
        <v>141</v>
      </c>
      <c r="L11" s="51"/>
      <c r="M11" s="51"/>
    </row>
    <row r="12" spans="1:13" ht="16.5" customHeight="1" hidden="1">
      <c r="A12" s="13" t="s">
        <v>96</v>
      </c>
      <c r="B12" s="31">
        <v>3</v>
      </c>
      <c r="C12" s="516" t="s">
        <v>420</v>
      </c>
      <c r="D12" s="511"/>
      <c r="E12" s="511"/>
      <c r="F12" s="511"/>
      <c r="G12" s="511"/>
      <c r="H12" s="512"/>
      <c r="I12" s="34">
        <v>3419</v>
      </c>
      <c r="J12" s="34">
        <v>3498</v>
      </c>
      <c r="K12" s="104" t="s">
        <v>141</v>
      </c>
      <c r="L12" s="51"/>
      <c r="M12" s="51"/>
    </row>
    <row r="13" spans="1:13" ht="16.5" customHeight="1" hidden="1">
      <c r="A13" s="13" t="s">
        <v>97</v>
      </c>
      <c r="B13" s="31">
        <v>3</v>
      </c>
      <c r="C13" s="516" t="s">
        <v>420</v>
      </c>
      <c r="D13" s="511"/>
      <c r="E13" s="511"/>
      <c r="F13" s="511"/>
      <c r="G13" s="511"/>
      <c r="H13" s="512"/>
      <c r="I13" s="328">
        <v>3419</v>
      </c>
      <c r="J13" s="328">
        <v>3498</v>
      </c>
      <c r="K13" s="104" t="s">
        <v>141</v>
      </c>
      <c r="L13" s="51"/>
      <c r="M13" s="51"/>
    </row>
    <row r="14" spans="1:13" ht="16.5" customHeight="1" hidden="1">
      <c r="A14" s="13" t="s">
        <v>130</v>
      </c>
      <c r="B14" s="31">
        <v>3</v>
      </c>
      <c r="C14" s="516" t="s">
        <v>420</v>
      </c>
      <c r="D14" s="511"/>
      <c r="E14" s="511"/>
      <c r="F14" s="511"/>
      <c r="G14" s="511"/>
      <c r="H14" s="512"/>
      <c r="I14" s="328">
        <v>3419</v>
      </c>
      <c r="J14" s="328">
        <v>3498</v>
      </c>
      <c r="K14" s="104" t="s">
        <v>141</v>
      </c>
      <c r="L14" s="51"/>
      <c r="M14" s="51"/>
    </row>
    <row r="15" spans="1:13" ht="31.5" customHeight="1" hidden="1">
      <c r="A15" s="9" t="s">
        <v>525</v>
      </c>
      <c r="B15" s="147">
        <v>4</v>
      </c>
      <c r="C15" s="495" t="s">
        <v>339</v>
      </c>
      <c r="D15" s="560"/>
      <c r="E15" s="560"/>
      <c r="F15" s="560"/>
      <c r="G15" s="560"/>
      <c r="H15" s="561"/>
      <c r="I15" s="329">
        <v>3258.5</v>
      </c>
      <c r="J15" s="329">
        <v>3319</v>
      </c>
      <c r="K15" s="247" t="s">
        <v>340</v>
      </c>
      <c r="L15" s="51"/>
      <c r="M15" s="51"/>
    </row>
    <row r="16" spans="1:13" ht="31.5" customHeight="1" hidden="1">
      <c r="A16" s="264" t="s">
        <v>530</v>
      </c>
      <c r="B16" s="147">
        <v>4</v>
      </c>
      <c r="C16" s="495" t="s">
        <v>339</v>
      </c>
      <c r="D16" s="560"/>
      <c r="E16" s="560"/>
      <c r="F16" s="560"/>
      <c r="G16" s="560"/>
      <c r="H16" s="561"/>
      <c r="I16" s="329">
        <v>3258.5</v>
      </c>
      <c r="J16" s="329">
        <v>3319</v>
      </c>
      <c r="K16" s="247" t="s">
        <v>340</v>
      </c>
      <c r="L16" s="51"/>
      <c r="M16" s="51"/>
    </row>
    <row r="17" spans="1:13" ht="31.5" customHeight="1">
      <c r="A17" s="264" t="s">
        <v>531</v>
      </c>
      <c r="B17" s="147">
        <v>4</v>
      </c>
      <c r="C17" s="495" t="s">
        <v>339</v>
      </c>
      <c r="D17" s="560"/>
      <c r="E17" s="560"/>
      <c r="F17" s="560"/>
      <c r="G17" s="560"/>
      <c r="H17" s="561"/>
      <c r="I17" s="329">
        <v>3262</v>
      </c>
      <c r="J17" s="329">
        <v>3313</v>
      </c>
      <c r="K17" s="247" t="s">
        <v>340</v>
      </c>
      <c r="L17" s="51"/>
      <c r="M17" s="51"/>
    </row>
    <row r="18" spans="1:13" ht="31.5" customHeight="1">
      <c r="A18" s="264" t="s">
        <v>532</v>
      </c>
      <c r="B18" s="147">
        <v>4</v>
      </c>
      <c r="C18" s="495" t="s">
        <v>339</v>
      </c>
      <c r="D18" s="560"/>
      <c r="E18" s="560"/>
      <c r="F18" s="560"/>
      <c r="G18" s="560"/>
      <c r="H18" s="561"/>
      <c r="I18" s="329">
        <v>3262</v>
      </c>
      <c r="J18" s="329">
        <v>3313</v>
      </c>
      <c r="K18" s="247" t="s">
        <v>340</v>
      </c>
      <c r="L18" s="51"/>
      <c r="M18" s="51"/>
    </row>
    <row r="19" spans="1:11" ht="31.5" customHeight="1">
      <c r="A19" s="264" t="s">
        <v>533</v>
      </c>
      <c r="B19" s="147">
        <v>4</v>
      </c>
      <c r="C19" s="495" t="s">
        <v>339</v>
      </c>
      <c r="D19" s="560"/>
      <c r="E19" s="560"/>
      <c r="F19" s="560"/>
      <c r="G19" s="560"/>
      <c r="H19" s="561"/>
      <c r="I19" s="329">
        <v>3262</v>
      </c>
      <c r="J19" s="329">
        <v>3313</v>
      </c>
      <c r="K19" s="247" t="s">
        <v>340</v>
      </c>
    </row>
    <row r="20" spans="1:11" ht="31.5" customHeight="1">
      <c r="A20" s="264" t="s">
        <v>562</v>
      </c>
      <c r="B20" s="147">
        <v>4</v>
      </c>
      <c r="C20" s="495" t="s">
        <v>339</v>
      </c>
      <c r="D20" s="560"/>
      <c r="E20" s="560"/>
      <c r="F20" s="560"/>
      <c r="G20" s="560"/>
      <c r="H20" s="561"/>
      <c r="I20" s="329">
        <v>3260</v>
      </c>
      <c r="J20" s="329">
        <v>3494</v>
      </c>
      <c r="K20" s="247" t="s">
        <v>340</v>
      </c>
    </row>
    <row r="21" spans="1:11" ht="31.5" customHeight="1">
      <c r="A21" s="264" t="s">
        <v>601</v>
      </c>
      <c r="B21" s="147">
        <v>4</v>
      </c>
      <c r="C21" s="495" t="s">
        <v>339</v>
      </c>
      <c r="D21" s="560"/>
      <c r="E21" s="560"/>
      <c r="F21" s="560"/>
      <c r="G21" s="560"/>
      <c r="H21" s="561"/>
      <c r="I21" s="308">
        <f>SUM(I23:I27)</f>
        <v>3259.9</v>
      </c>
      <c r="J21" s="308">
        <f>SUM(J23:J27)</f>
        <v>3494</v>
      </c>
      <c r="K21" s="247" t="s">
        <v>340</v>
      </c>
    </row>
    <row r="22" spans="1:11" ht="9.75" customHeight="1">
      <c r="A22" s="36"/>
      <c r="B22" s="37"/>
      <c r="C22" s="10"/>
      <c r="D22" s="38"/>
      <c r="E22" s="38"/>
      <c r="F22" s="35"/>
      <c r="G22" s="35"/>
      <c r="H22" s="35"/>
      <c r="I22" s="35"/>
      <c r="J22" s="35"/>
      <c r="K22" s="38"/>
    </row>
    <row r="23" spans="1:11" ht="13.5" customHeight="1">
      <c r="A23" s="2" t="s">
        <v>196</v>
      </c>
      <c r="B23" s="40">
        <v>47</v>
      </c>
      <c r="C23" s="39" t="s">
        <v>197</v>
      </c>
      <c r="D23" s="22" t="s">
        <v>198</v>
      </c>
      <c r="E23" s="22" t="s">
        <v>336</v>
      </c>
      <c r="F23" s="313">
        <v>5.2</v>
      </c>
      <c r="G23" s="313">
        <v>108.5</v>
      </c>
      <c r="H23" s="218" t="s">
        <v>409</v>
      </c>
      <c r="I23" s="218" t="s">
        <v>409</v>
      </c>
      <c r="J23" s="218" t="s">
        <v>409</v>
      </c>
      <c r="K23" s="136" t="s">
        <v>132</v>
      </c>
    </row>
    <row r="24" spans="1:11" ht="13.5" customHeight="1">
      <c r="A24" s="39" t="s">
        <v>338</v>
      </c>
      <c r="B24" s="40">
        <v>65</v>
      </c>
      <c r="C24" s="39" t="s">
        <v>80</v>
      </c>
      <c r="D24" s="22" t="s">
        <v>200</v>
      </c>
      <c r="E24" s="22" t="s">
        <v>336</v>
      </c>
      <c r="F24" s="313">
        <v>2.5</v>
      </c>
      <c r="G24" s="313">
        <v>87</v>
      </c>
      <c r="H24" s="218" t="s">
        <v>409</v>
      </c>
      <c r="I24" s="218" t="s">
        <v>409</v>
      </c>
      <c r="J24" s="218" t="s">
        <v>409</v>
      </c>
      <c r="K24" s="25" t="s">
        <v>171</v>
      </c>
    </row>
    <row r="25" spans="1:11" ht="14.25" customHeight="1">
      <c r="A25" s="2" t="s">
        <v>509</v>
      </c>
      <c r="B25" s="40">
        <v>84</v>
      </c>
      <c r="C25" s="39" t="s">
        <v>476</v>
      </c>
      <c r="D25" s="22" t="s">
        <v>81</v>
      </c>
      <c r="E25" s="22" t="s">
        <v>138</v>
      </c>
      <c r="F25" s="313">
        <v>65</v>
      </c>
      <c r="G25" s="313">
        <v>445.6</v>
      </c>
      <c r="H25" s="306">
        <v>142</v>
      </c>
      <c r="I25" s="306">
        <v>2907.9</v>
      </c>
      <c r="J25" s="306">
        <v>3119</v>
      </c>
      <c r="K25" s="136" t="s">
        <v>199</v>
      </c>
    </row>
    <row r="26" spans="1:11" ht="16.5" customHeight="1">
      <c r="A26" s="2"/>
      <c r="B26" s="40"/>
      <c r="C26" s="39" t="s">
        <v>477</v>
      </c>
      <c r="D26" s="22"/>
      <c r="E26" s="22"/>
      <c r="F26" s="313"/>
      <c r="G26" s="313"/>
      <c r="H26" s="306"/>
      <c r="I26" s="306"/>
      <c r="J26" s="306"/>
      <c r="K26" s="136"/>
    </row>
    <row r="27" spans="1:11" ht="13.5" customHeight="1">
      <c r="A27" s="26" t="s">
        <v>342</v>
      </c>
      <c r="B27" s="42">
        <v>38</v>
      </c>
      <c r="C27" s="26" t="s">
        <v>341</v>
      </c>
      <c r="D27" s="43" t="s">
        <v>79</v>
      </c>
      <c r="E27" s="43" t="s">
        <v>251</v>
      </c>
      <c r="F27" s="314">
        <v>18.5</v>
      </c>
      <c r="G27" s="314">
        <v>1967</v>
      </c>
      <c r="H27" s="307">
        <v>124</v>
      </c>
      <c r="I27" s="307">
        <v>352</v>
      </c>
      <c r="J27" s="307">
        <v>375</v>
      </c>
      <c r="K27" s="169" t="s">
        <v>132</v>
      </c>
    </row>
    <row r="28" spans="1:10" ht="15" customHeight="1">
      <c r="A28" s="10" t="s">
        <v>596</v>
      </c>
      <c r="B28" s="6"/>
      <c r="F28" s="6"/>
      <c r="G28" s="6"/>
      <c r="I28" s="6"/>
      <c r="J28" s="6"/>
    </row>
    <row r="29" spans="1:8" ht="16.5">
      <c r="A29" s="39"/>
      <c r="H29" s="304">
        <f>SUM(H25:H27)</f>
        <v>266</v>
      </c>
    </row>
    <row r="30" ht="16.5">
      <c r="A30" s="39"/>
    </row>
    <row r="31" ht="16.5">
      <c r="A31" s="36"/>
    </row>
    <row r="32" ht="16.5">
      <c r="A32" s="36"/>
    </row>
    <row r="33" ht="16.5">
      <c r="A33" s="36"/>
    </row>
  </sheetData>
  <mergeCells count="12">
    <mergeCell ref="C18:H18"/>
    <mergeCell ref="C21:H21"/>
    <mergeCell ref="C14:H14"/>
    <mergeCell ref="C19:H19"/>
    <mergeCell ref="C15:H15"/>
    <mergeCell ref="C16:H16"/>
    <mergeCell ref="C17:H17"/>
    <mergeCell ref="C20:H20"/>
    <mergeCell ref="C10:H10"/>
    <mergeCell ref="C11:H11"/>
    <mergeCell ref="C12:H12"/>
    <mergeCell ref="C13:H13"/>
  </mergeCells>
  <printOptions horizontalCentered="1"/>
  <pageMargins left="0.4724409448818898" right="0.2755905511811024" top="0.551181102362204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625" style="6" customWidth="1"/>
    <col min="4" max="4" width="7.50390625" style="6" customWidth="1"/>
    <col min="5" max="5" width="10.625" style="6" customWidth="1"/>
    <col min="6" max="7" width="8.625" style="5" customWidth="1"/>
    <col min="8" max="8" width="10.125" style="5" customWidth="1"/>
    <col min="9" max="9" width="9.25390625" style="5" customWidth="1"/>
    <col min="10" max="10" width="11.625" style="5" customWidth="1"/>
    <col min="11" max="11" width="30.125" style="6" customWidth="1"/>
    <col min="12" max="16384" width="9.00390625" style="6" customWidth="1"/>
  </cols>
  <sheetData>
    <row r="1" spans="1:11" s="18" customFormat="1" ht="27.75">
      <c r="A1" s="1" t="s">
        <v>620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19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2.75" customHeight="1" hidden="1">
      <c r="A5" s="13" t="s">
        <v>101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103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" t="s">
        <v>293</v>
      </c>
      <c r="B15" s="31">
        <v>2</v>
      </c>
      <c r="C15" s="555" t="s">
        <v>479</v>
      </c>
      <c r="D15" s="511"/>
      <c r="E15" s="511"/>
      <c r="F15" s="511"/>
      <c r="G15" s="511"/>
      <c r="H15" s="512"/>
      <c r="I15" s="330">
        <v>7.3</v>
      </c>
      <c r="J15" s="330">
        <v>7.4</v>
      </c>
      <c r="K15" s="148" t="s">
        <v>478</v>
      </c>
    </row>
    <row r="16" spans="1:11" ht="16.5" customHeight="1" hidden="1">
      <c r="A16" s="13" t="s">
        <v>526</v>
      </c>
      <c r="B16" s="31">
        <v>1</v>
      </c>
      <c r="C16" s="555" t="s">
        <v>479</v>
      </c>
      <c r="D16" s="511"/>
      <c r="E16" s="511"/>
      <c r="F16" s="511"/>
      <c r="G16" s="511"/>
      <c r="H16" s="512"/>
      <c r="I16" s="330">
        <v>7.3</v>
      </c>
      <c r="J16" s="330">
        <v>7.4</v>
      </c>
      <c r="K16" s="148" t="s">
        <v>348</v>
      </c>
    </row>
    <row r="17" spans="1:11" ht="16.5" customHeight="1">
      <c r="A17" s="13" t="s">
        <v>527</v>
      </c>
      <c r="B17" s="31">
        <v>2</v>
      </c>
      <c r="C17" s="555" t="s">
        <v>479</v>
      </c>
      <c r="D17" s="511"/>
      <c r="E17" s="511"/>
      <c r="F17" s="511"/>
      <c r="G17" s="511"/>
      <c r="H17" s="512"/>
      <c r="I17" s="330">
        <v>7.3</v>
      </c>
      <c r="J17" s="330">
        <v>7.4</v>
      </c>
      <c r="K17" s="148" t="s">
        <v>348</v>
      </c>
    </row>
    <row r="18" spans="1:11" ht="16.5" customHeight="1">
      <c r="A18" s="13" t="s">
        <v>528</v>
      </c>
      <c r="B18" s="31">
        <v>2</v>
      </c>
      <c r="C18" s="555" t="s">
        <v>479</v>
      </c>
      <c r="D18" s="511"/>
      <c r="E18" s="511"/>
      <c r="F18" s="511"/>
      <c r="G18" s="511"/>
      <c r="H18" s="512"/>
      <c r="I18" s="330">
        <v>7.3</v>
      </c>
      <c r="J18" s="330">
        <v>7.4</v>
      </c>
      <c r="K18" s="148" t="s">
        <v>348</v>
      </c>
    </row>
    <row r="19" spans="1:11" ht="16.5" customHeight="1">
      <c r="A19" s="13" t="s">
        <v>529</v>
      </c>
      <c r="B19" s="31">
        <v>2</v>
      </c>
      <c r="C19" s="555" t="s">
        <v>479</v>
      </c>
      <c r="D19" s="511"/>
      <c r="E19" s="511"/>
      <c r="F19" s="511"/>
      <c r="G19" s="511"/>
      <c r="H19" s="512"/>
      <c r="I19" s="330">
        <v>7.3</v>
      </c>
      <c r="J19" s="330">
        <v>7.4</v>
      </c>
      <c r="K19" s="148" t="s">
        <v>348</v>
      </c>
    </row>
    <row r="20" spans="1:11" ht="16.5" customHeight="1">
      <c r="A20" s="13" t="s">
        <v>600</v>
      </c>
      <c r="B20" s="31">
        <v>2</v>
      </c>
      <c r="C20" s="555" t="s">
        <v>479</v>
      </c>
      <c r="D20" s="511"/>
      <c r="E20" s="511"/>
      <c r="F20" s="511"/>
      <c r="G20" s="511"/>
      <c r="H20" s="512"/>
      <c r="I20" s="330">
        <v>7.3</v>
      </c>
      <c r="J20" s="330">
        <v>7.4</v>
      </c>
      <c r="K20" s="148" t="s">
        <v>348</v>
      </c>
    </row>
    <row r="21" spans="1:11" ht="16.5" customHeight="1">
      <c r="A21" s="13" t="s">
        <v>601</v>
      </c>
      <c r="B21" s="31">
        <v>2</v>
      </c>
      <c r="C21" s="555" t="s">
        <v>479</v>
      </c>
      <c r="D21" s="511"/>
      <c r="E21" s="511"/>
      <c r="F21" s="511"/>
      <c r="G21" s="511"/>
      <c r="H21" s="512"/>
      <c r="I21" s="286">
        <f>SUM(I23:I24)</f>
        <v>7.3</v>
      </c>
      <c r="J21" s="286">
        <f>SUM(J23:J24)</f>
        <v>7.4</v>
      </c>
      <c r="K21" s="148" t="s">
        <v>348</v>
      </c>
    </row>
    <row r="22" spans="1:11" ht="16.5" customHeight="1">
      <c r="A22" s="13"/>
      <c r="B22" s="31"/>
      <c r="C22" s="363"/>
      <c r="D22" s="244"/>
      <c r="E22" s="244"/>
      <c r="F22" s="244"/>
      <c r="G22" s="244"/>
      <c r="H22" s="246"/>
      <c r="I22" s="279"/>
      <c r="J22" s="279"/>
      <c r="K22" s="148"/>
    </row>
    <row r="23" spans="1:11" ht="16.5" customHeight="1">
      <c r="A23" s="134" t="s">
        <v>343</v>
      </c>
      <c r="B23" s="40">
        <v>71</v>
      </c>
      <c r="C23" s="133" t="s">
        <v>231</v>
      </c>
      <c r="D23" s="22" t="s">
        <v>344</v>
      </c>
      <c r="E23" s="139" t="s">
        <v>188</v>
      </c>
      <c r="F23" s="277">
        <v>20.4</v>
      </c>
      <c r="G23" s="277">
        <v>65</v>
      </c>
      <c r="H23" s="218" t="s">
        <v>409</v>
      </c>
      <c r="I23" s="218" t="s">
        <v>409</v>
      </c>
      <c r="J23" s="218" t="s">
        <v>409</v>
      </c>
      <c r="K23" s="25" t="s">
        <v>233</v>
      </c>
    </row>
    <row r="24" spans="1:11" ht="16.5" customHeight="1">
      <c r="A24" s="135" t="s">
        <v>347</v>
      </c>
      <c r="B24" s="42">
        <v>85</v>
      </c>
      <c r="C24" s="170" t="s">
        <v>232</v>
      </c>
      <c r="D24" s="43" t="s">
        <v>345</v>
      </c>
      <c r="E24" s="168" t="s">
        <v>167</v>
      </c>
      <c r="F24" s="305">
        <v>14.9</v>
      </c>
      <c r="G24" s="305">
        <v>58.5</v>
      </c>
      <c r="H24" s="309">
        <v>1.2</v>
      </c>
      <c r="I24" s="309">
        <v>7.3</v>
      </c>
      <c r="J24" s="309">
        <v>7.4</v>
      </c>
      <c r="K24" s="71" t="s">
        <v>346</v>
      </c>
    </row>
    <row r="25" ht="16.5">
      <c r="A25" s="10" t="s">
        <v>596</v>
      </c>
    </row>
    <row r="26" ht="16.5">
      <c r="H26" s="276">
        <f>SUM(H24)</f>
        <v>1.2</v>
      </c>
    </row>
  </sheetData>
  <mergeCells count="7">
    <mergeCell ref="C21:H21"/>
    <mergeCell ref="C19:H19"/>
    <mergeCell ref="C15:H15"/>
    <mergeCell ref="C16:H16"/>
    <mergeCell ref="C17:H17"/>
    <mergeCell ref="C18:H18"/>
    <mergeCell ref="C20:H20"/>
  </mergeCells>
  <printOptions horizont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8" customFormat="1" ht="27.75">
      <c r="A1" s="1" t="s">
        <v>621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19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2.75" customHeight="1" hidden="1">
      <c r="A5" s="13" t="s">
        <v>101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103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0" t="s">
        <v>525</v>
      </c>
      <c r="B15" s="40">
        <v>6</v>
      </c>
      <c r="C15" s="505" t="s">
        <v>351</v>
      </c>
      <c r="D15" s="478"/>
      <c r="E15" s="478"/>
      <c r="F15" s="478"/>
      <c r="G15" s="478"/>
      <c r="H15" s="479"/>
      <c r="I15" s="330">
        <v>55.7</v>
      </c>
      <c r="J15" s="330">
        <v>59.6</v>
      </c>
      <c r="K15" s="505" t="s">
        <v>350</v>
      </c>
    </row>
    <row r="16" spans="1:11" ht="18" customHeight="1" hidden="1">
      <c r="A16" s="130"/>
      <c r="B16" s="40"/>
      <c r="C16" s="480"/>
      <c r="D16" s="478"/>
      <c r="E16" s="478"/>
      <c r="F16" s="478"/>
      <c r="G16" s="478"/>
      <c r="H16" s="479"/>
      <c r="I16" s="330"/>
      <c r="J16" s="330"/>
      <c r="K16" s="477"/>
    </row>
    <row r="17" spans="1:11" ht="16.5" customHeight="1" hidden="1">
      <c r="A17" s="13" t="s">
        <v>526</v>
      </c>
      <c r="B17" s="40">
        <v>6</v>
      </c>
      <c r="C17" s="505" t="s">
        <v>351</v>
      </c>
      <c r="D17" s="478"/>
      <c r="E17" s="478"/>
      <c r="F17" s="478"/>
      <c r="G17" s="478"/>
      <c r="H17" s="479"/>
      <c r="I17" s="330">
        <v>56</v>
      </c>
      <c r="J17" s="330">
        <v>59.6</v>
      </c>
      <c r="K17" s="505" t="s">
        <v>350</v>
      </c>
    </row>
    <row r="18" spans="1:11" ht="18" customHeight="1" hidden="1">
      <c r="A18" s="130"/>
      <c r="B18" s="40"/>
      <c r="C18" s="480"/>
      <c r="D18" s="478"/>
      <c r="E18" s="478"/>
      <c r="F18" s="478"/>
      <c r="G18" s="478"/>
      <c r="H18" s="479"/>
      <c r="I18" s="60"/>
      <c r="J18" s="60"/>
      <c r="K18" s="477"/>
    </row>
    <row r="19" spans="1:11" ht="16.5" customHeight="1">
      <c r="A19" s="13" t="s">
        <v>527</v>
      </c>
      <c r="B19" s="40">
        <v>6</v>
      </c>
      <c r="C19" s="505" t="s">
        <v>351</v>
      </c>
      <c r="D19" s="478"/>
      <c r="E19" s="478"/>
      <c r="F19" s="478"/>
      <c r="G19" s="478"/>
      <c r="H19" s="479"/>
      <c r="I19" s="330">
        <v>50</v>
      </c>
      <c r="J19" s="330">
        <v>59</v>
      </c>
      <c r="K19" s="505" t="s">
        <v>350</v>
      </c>
    </row>
    <row r="20" spans="1:11" ht="18" customHeight="1">
      <c r="A20" s="130"/>
      <c r="B20" s="40"/>
      <c r="C20" s="480"/>
      <c r="D20" s="478"/>
      <c r="E20" s="478"/>
      <c r="F20" s="478"/>
      <c r="G20" s="478"/>
      <c r="H20" s="479"/>
      <c r="I20" s="60"/>
      <c r="J20" s="60"/>
      <c r="K20" s="477"/>
    </row>
    <row r="21" spans="1:11" ht="16.5" customHeight="1">
      <c r="A21" s="13" t="s">
        <v>528</v>
      </c>
      <c r="B21" s="40">
        <v>6</v>
      </c>
      <c r="C21" s="505" t="s">
        <v>351</v>
      </c>
      <c r="D21" s="478"/>
      <c r="E21" s="478"/>
      <c r="F21" s="478"/>
      <c r="G21" s="478"/>
      <c r="H21" s="479"/>
      <c r="I21" s="330">
        <v>50</v>
      </c>
      <c r="J21" s="330">
        <v>59</v>
      </c>
      <c r="K21" s="505" t="s">
        <v>350</v>
      </c>
    </row>
    <row r="22" spans="1:11" ht="18" customHeight="1">
      <c r="A22" s="130"/>
      <c r="B22" s="40"/>
      <c r="C22" s="480"/>
      <c r="D22" s="478"/>
      <c r="E22" s="478"/>
      <c r="F22" s="478"/>
      <c r="G22" s="478"/>
      <c r="H22" s="479"/>
      <c r="I22" s="60"/>
      <c r="J22" s="60"/>
      <c r="K22" s="477"/>
    </row>
    <row r="23" spans="1:11" ht="16.5" customHeight="1">
      <c r="A23" s="13" t="s">
        <v>529</v>
      </c>
      <c r="B23" s="40">
        <v>6</v>
      </c>
      <c r="C23" s="505" t="s">
        <v>351</v>
      </c>
      <c r="D23" s="478"/>
      <c r="E23" s="478"/>
      <c r="F23" s="478"/>
      <c r="G23" s="478"/>
      <c r="H23" s="479"/>
      <c r="I23" s="317">
        <v>43</v>
      </c>
      <c r="J23" s="317">
        <v>59</v>
      </c>
      <c r="K23" s="505" t="s">
        <v>350</v>
      </c>
    </row>
    <row r="24" spans="1:11" ht="18" customHeight="1">
      <c r="A24" s="130"/>
      <c r="B24" s="40"/>
      <c r="C24" s="480"/>
      <c r="D24" s="478"/>
      <c r="E24" s="478"/>
      <c r="F24" s="478"/>
      <c r="G24" s="478"/>
      <c r="H24" s="479"/>
      <c r="I24" s="131"/>
      <c r="J24" s="131"/>
      <c r="K24" s="477"/>
    </row>
    <row r="25" spans="1:11" ht="16.5" customHeight="1">
      <c r="A25" s="13" t="s">
        <v>562</v>
      </c>
      <c r="B25" s="40">
        <v>6</v>
      </c>
      <c r="C25" s="505" t="s">
        <v>351</v>
      </c>
      <c r="D25" s="478"/>
      <c r="E25" s="478"/>
      <c r="F25" s="478"/>
      <c r="G25" s="478"/>
      <c r="H25" s="479"/>
      <c r="I25" s="317">
        <v>44</v>
      </c>
      <c r="J25" s="317">
        <v>61</v>
      </c>
      <c r="K25" s="505" t="s">
        <v>350</v>
      </c>
    </row>
    <row r="26" spans="1:11" ht="18" customHeight="1">
      <c r="A26" s="130"/>
      <c r="B26" s="40"/>
      <c r="C26" s="480"/>
      <c r="D26" s="478"/>
      <c r="E26" s="478"/>
      <c r="F26" s="478"/>
      <c r="G26" s="478"/>
      <c r="H26" s="479"/>
      <c r="I26" s="131"/>
      <c r="J26" s="131"/>
      <c r="K26" s="477"/>
    </row>
    <row r="27" spans="1:11" ht="16.5" customHeight="1">
      <c r="A27" s="13" t="s">
        <v>602</v>
      </c>
      <c r="B27" s="40">
        <v>6</v>
      </c>
      <c r="C27" s="505" t="s">
        <v>351</v>
      </c>
      <c r="D27" s="478"/>
      <c r="E27" s="478"/>
      <c r="F27" s="478"/>
      <c r="G27" s="478"/>
      <c r="H27" s="479"/>
      <c r="I27" s="317">
        <f>SUM(I30:I36)</f>
        <v>43.70000000000001</v>
      </c>
      <c r="J27" s="317">
        <f>SUM(J30:J36)</f>
        <v>59.9</v>
      </c>
      <c r="K27" s="505" t="s">
        <v>350</v>
      </c>
    </row>
    <row r="28" spans="1:11" ht="18" customHeight="1">
      <c r="A28" s="130"/>
      <c r="B28" s="40"/>
      <c r="C28" s="480"/>
      <c r="D28" s="478"/>
      <c r="E28" s="478"/>
      <c r="F28" s="478"/>
      <c r="G28" s="478"/>
      <c r="H28" s="479"/>
      <c r="I28" s="131"/>
      <c r="J28" s="131"/>
      <c r="K28" s="477"/>
    </row>
    <row r="29" spans="1:10" ht="7.5" customHeight="1">
      <c r="A29" s="132"/>
      <c r="B29" s="37"/>
      <c r="C29" s="37"/>
      <c r="D29" s="37"/>
      <c r="E29" s="37"/>
      <c r="F29" s="60"/>
      <c r="G29" s="60"/>
      <c r="H29" s="60"/>
      <c r="I29" s="60"/>
      <c r="J29" s="60"/>
    </row>
    <row r="30" spans="1:11" ht="16.5">
      <c r="A30" s="134" t="s">
        <v>276</v>
      </c>
      <c r="B30" s="40">
        <v>32</v>
      </c>
      <c r="C30" s="40" t="s">
        <v>175</v>
      </c>
      <c r="D30" s="40" t="s">
        <v>272</v>
      </c>
      <c r="E30" s="40" t="s">
        <v>167</v>
      </c>
      <c r="F30" s="315">
        <v>25</v>
      </c>
      <c r="G30" s="315">
        <v>125</v>
      </c>
      <c r="H30" s="317">
        <v>6</v>
      </c>
      <c r="I30" s="317">
        <v>23.1</v>
      </c>
      <c r="J30" s="317">
        <v>35</v>
      </c>
      <c r="K30" s="25" t="s">
        <v>205</v>
      </c>
    </row>
    <row r="31" spans="1:11" ht="16.5">
      <c r="A31" s="134" t="s">
        <v>275</v>
      </c>
      <c r="B31" s="40">
        <v>83</v>
      </c>
      <c r="C31" s="40" t="s">
        <v>273</v>
      </c>
      <c r="D31" s="40" t="s">
        <v>272</v>
      </c>
      <c r="E31" s="40" t="s">
        <v>188</v>
      </c>
      <c r="F31" s="315">
        <v>7</v>
      </c>
      <c r="G31" s="315">
        <v>22</v>
      </c>
      <c r="H31" s="218" t="s">
        <v>409</v>
      </c>
      <c r="I31" s="218" t="s">
        <v>409</v>
      </c>
      <c r="J31" s="218" t="s">
        <v>409</v>
      </c>
      <c r="K31" s="25" t="s">
        <v>171</v>
      </c>
    </row>
    <row r="32" spans="1:11" ht="16.5">
      <c r="A32" s="134" t="s">
        <v>277</v>
      </c>
      <c r="B32" s="40">
        <v>48</v>
      </c>
      <c r="C32" s="40" t="s">
        <v>349</v>
      </c>
      <c r="D32" s="40" t="s">
        <v>272</v>
      </c>
      <c r="E32" s="40" t="s">
        <v>167</v>
      </c>
      <c r="F32" s="315">
        <v>29.5</v>
      </c>
      <c r="G32" s="315">
        <v>83</v>
      </c>
      <c r="H32" s="317">
        <v>4</v>
      </c>
      <c r="I32" s="317">
        <v>18.8</v>
      </c>
      <c r="J32" s="317">
        <v>22</v>
      </c>
      <c r="K32" s="25" t="s">
        <v>205</v>
      </c>
    </row>
    <row r="33" spans="1:11" ht="16.5">
      <c r="A33" s="134" t="s">
        <v>278</v>
      </c>
      <c r="B33" s="40">
        <v>74</v>
      </c>
      <c r="C33" s="541" t="s">
        <v>480</v>
      </c>
      <c r="D33" s="40" t="s">
        <v>272</v>
      </c>
      <c r="E33" s="40" t="s">
        <v>167</v>
      </c>
      <c r="F33" s="315">
        <v>24</v>
      </c>
      <c r="G33" s="315">
        <v>37</v>
      </c>
      <c r="H33" s="218" t="s">
        <v>409</v>
      </c>
      <c r="I33" s="317">
        <v>0.1</v>
      </c>
      <c r="J33" s="317">
        <v>0.1</v>
      </c>
      <c r="K33" s="25" t="s">
        <v>205</v>
      </c>
    </row>
    <row r="34" spans="1:11" ht="16.5">
      <c r="A34" s="134"/>
      <c r="B34" s="40"/>
      <c r="C34" s="541"/>
      <c r="D34" s="40"/>
      <c r="E34" s="40"/>
      <c r="F34" s="315"/>
      <c r="G34" s="315"/>
      <c r="H34" s="218"/>
      <c r="I34" s="218"/>
      <c r="J34" s="218"/>
      <c r="K34" s="25"/>
    </row>
    <row r="35" spans="1:11" ht="16.5">
      <c r="A35" s="134" t="s">
        <v>279</v>
      </c>
      <c r="B35" s="40">
        <v>74</v>
      </c>
      <c r="C35" s="40" t="s">
        <v>274</v>
      </c>
      <c r="D35" s="40" t="s">
        <v>272</v>
      </c>
      <c r="E35" s="40" t="s">
        <v>167</v>
      </c>
      <c r="F35" s="315">
        <v>40.5</v>
      </c>
      <c r="G35" s="315">
        <v>40</v>
      </c>
      <c r="H35" s="317">
        <v>2</v>
      </c>
      <c r="I35" s="317">
        <v>0.5</v>
      </c>
      <c r="J35" s="317">
        <v>0.5</v>
      </c>
      <c r="K35" s="25" t="s">
        <v>205</v>
      </c>
    </row>
    <row r="36" spans="1:11" ht="16.5" customHeight="1">
      <c r="A36" s="98" t="s">
        <v>280</v>
      </c>
      <c r="B36" s="42">
        <v>32</v>
      </c>
      <c r="C36" s="42" t="s">
        <v>274</v>
      </c>
      <c r="D36" s="42" t="s">
        <v>272</v>
      </c>
      <c r="E36" s="42" t="s">
        <v>167</v>
      </c>
      <c r="F36" s="316">
        <v>27</v>
      </c>
      <c r="G36" s="316">
        <v>83.8</v>
      </c>
      <c r="H36" s="318">
        <v>1</v>
      </c>
      <c r="I36" s="318">
        <v>1.2</v>
      </c>
      <c r="J36" s="318">
        <v>2.3</v>
      </c>
      <c r="K36" s="71" t="s">
        <v>205</v>
      </c>
    </row>
    <row r="37" ht="16.5">
      <c r="A37" s="10" t="s">
        <v>596</v>
      </c>
    </row>
    <row r="38" spans="1:8" ht="16.5">
      <c r="A38" s="36"/>
      <c r="H38" s="276">
        <f>SUM(H30:H36)</f>
        <v>13</v>
      </c>
    </row>
    <row r="39" ht="16.5">
      <c r="A39" s="36"/>
    </row>
  </sheetData>
  <mergeCells count="15">
    <mergeCell ref="C15:H16"/>
    <mergeCell ref="K15:K16"/>
    <mergeCell ref="C17:H18"/>
    <mergeCell ref="K17:K18"/>
    <mergeCell ref="C19:H20"/>
    <mergeCell ref="K19:K20"/>
    <mergeCell ref="C21:H22"/>
    <mergeCell ref="K21:K22"/>
    <mergeCell ref="K25:K26"/>
    <mergeCell ref="C33:C34"/>
    <mergeCell ref="K23:K24"/>
    <mergeCell ref="C23:H24"/>
    <mergeCell ref="C27:H28"/>
    <mergeCell ref="K27:K28"/>
    <mergeCell ref="C25:H26"/>
  </mergeCells>
  <printOptions horizontalCentered="1"/>
  <pageMargins left="0.9055118110236221" right="0.2755905511811024" top="0.6692913385826772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25390625" style="6" customWidth="1"/>
    <col min="4" max="4" width="8.00390625" style="6" customWidth="1"/>
    <col min="5" max="5" width="16.625" style="6" customWidth="1"/>
    <col min="6" max="7" width="9.625" style="5" customWidth="1"/>
    <col min="8" max="8" width="8.625" style="5" customWidth="1"/>
    <col min="9" max="9" width="8.875" style="5" customWidth="1"/>
    <col min="10" max="10" width="11.625" style="5" customWidth="1"/>
    <col min="11" max="11" width="28.625" style="84" customWidth="1"/>
    <col min="12" max="16384" width="9.00390625" style="6" customWidth="1"/>
  </cols>
  <sheetData>
    <row r="1" spans="1:11" s="18" customFormat="1" ht="27.75">
      <c r="A1" s="1" t="s">
        <v>622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81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2.5">
      <c r="A4" s="26" t="s">
        <v>39</v>
      </c>
      <c r="B4" s="27" t="s">
        <v>34</v>
      </c>
      <c r="C4" s="26" t="s">
        <v>40</v>
      </c>
      <c r="D4" s="28"/>
      <c r="E4" s="28" t="s">
        <v>122</v>
      </c>
      <c r="F4" s="29" t="s">
        <v>41</v>
      </c>
      <c r="G4" s="29" t="s">
        <v>41</v>
      </c>
      <c r="H4" s="29" t="s">
        <v>6</v>
      </c>
      <c r="I4" s="82" t="s">
        <v>158</v>
      </c>
      <c r="J4" s="82" t="s">
        <v>158</v>
      </c>
      <c r="K4" s="43" t="s">
        <v>122</v>
      </c>
    </row>
    <row r="5" spans="1:11" ht="30" customHeight="1" hidden="1">
      <c r="A5" s="13" t="s">
        <v>101</v>
      </c>
      <c r="B5" s="40">
        <v>6</v>
      </c>
      <c r="C5" s="74" t="s">
        <v>123</v>
      </c>
      <c r="D5" s="52"/>
      <c r="E5" s="52"/>
      <c r="F5" s="34">
        <v>62</v>
      </c>
      <c r="G5" s="34">
        <v>2195.5</v>
      </c>
      <c r="H5" s="34">
        <v>280.2</v>
      </c>
      <c r="I5" s="34">
        <v>3.02</v>
      </c>
      <c r="J5" s="34">
        <v>3.66</v>
      </c>
      <c r="K5" s="83" t="s">
        <v>123</v>
      </c>
    </row>
    <row r="6" spans="1:13" ht="30" customHeight="1" hidden="1">
      <c r="A6" s="13" t="s">
        <v>103</v>
      </c>
      <c r="B6" s="40">
        <v>6</v>
      </c>
      <c r="C6" s="74" t="s">
        <v>123</v>
      </c>
      <c r="D6" s="52"/>
      <c r="E6" s="52"/>
      <c r="F6" s="34">
        <v>62</v>
      </c>
      <c r="G6" s="34">
        <v>2195.5</v>
      </c>
      <c r="H6" s="34">
        <v>280.2</v>
      </c>
      <c r="I6" s="34">
        <v>3.03</v>
      </c>
      <c r="J6" s="34">
        <v>3.66</v>
      </c>
      <c r="K6" s="83" t="s">
        <v>123</v>
      </c>
      <c r="L6" s="51"/>
      <c r="M6" s="51"/>
    </row>
    <row r="7" spans="1:13" ht="30" customHeight="1" hidden="1">
      <c r="A7" s="13" t="s">
        <v>7</v>
      </c>
      <c r="B7" s="40">
        <v>7</v>
      </c>
      <c r="C7" s="74" t="s">
        <v>124</v>
      </c>
      <c r="D7" s="52"/>
      <c r="E7" s="52"/>
      <c r="F7" s="34">
        <v>76</v>
      </c>
      <c r="G7" s="35">
        <v>2341.5</v>
      </c>
      <c r="H7" s="34">
        <v>291.6</v>
      </c>
      <c r="I7" s="34">
        <v>3.26</v>
      </c>
      <c r="J7" s="34">
        <v>3.89</v>
      </c>
      <c r="K7" s="83" t="s">
        <v>124</v>
      </c>
      <c r="L7" s="51"/>
      <c r="M7" s="51"/>
    </row>
    <row r="8" spans="1:11" ht="30" customHeight="1" hidden="1">
      <c r="A8" s="13" t="s">
        <v>8</v>
      </c>
      <c r="B8" s="40">
        <v>7</v>
      </c>
      <c r="C8" s="74" t="s">
        <v>124</v>
      </c>
      <c r="D8" s="52"/>
      <c r="E8" s="52"/>
      <c r="F8" s="34">
        <v>76</v>
      </c>
      <c r="G8" s="35">
        <v>2341.5</v>
      </c>
      <c r="H8" s="34">
        <v>291.6</v>
      </c>
      <c r="I8" s="34">
        <v>3.21</v>
      </c>
      <c r="J8" s="34">
        <v>3.89</v>
      </c>
      <c r="K8" s="83" t="s">
        <v>124</v>
      </c>
    </row>
    <row r="9" spans="1:11" ht="30" customHeight="1" hidden="1">
      <c r="A9" s="13" t="s">
        <v>9</v>
      </c>
      <c r="B9" s="40">
        <v>7</v>
      </c>
      <c r="C9" s="113" t="s">
        <v>124</v>
      </c>
      <c r="D9" s="117"/>
      <c r="E9" s="117"/>
      <c r="F9" s="115"/>
      <c r="G9" s="116"/>
      <c r="H9" s="34">
        <v>291.6</v>
      </c>
      <c r="I9" s="34">
        <v>3.21</v>
      </c>
      <c r="J9" s="34">
        <v>3.89</v>
      </c>
      <c r="K9" s="83" t="s">
        <v>124</v>
      </c>
    </row>
    <row r="10" spans="1:11" ht="30" customHeight="1" hidden="1">
      <c r="A10" s="13" t="s">
        <v>10</v>
      </c>
      <c r="B10" s="40">
        <v>7</v>
      </c>
      <c r="C10" s="562" t="s">
        <v>124</v>
      </c>
      <c r="D10" s="563"/>
      <c r="E10" s="563"/>
      <c r="F10" s="563"/>
      <c r="G10" s="563"/>
      <c r="H10" s="564"/>
      <c r="I10" s="34">
        <v>321</v>
      </c>
      <c r="J10" s="34">
        <v>389</v>
      </c>
      <c r="K10" s="83" t="s">
        <v>124</v>
      </c>
    </row>
    <row r="11" spans="1:11" ht="30" customHeight="1" hidden="1">
      <c r="A11" s="13" t="s">
        <v>11</v>
      </c>
      <c r="B11" s="40">
        <v>7</v>
      </c>
      <c r="C11" s="516" t="s">
        <v>124</v>
      </c>
      <c r="D11" s="511"/>
      <c r="E11" s="511"/>
      <c r="F11" s="511"/>
      <c r="G11" s="511"/>
      <c r="H11" s="512"/>
      <c r="I11" s="34">
        <v>3.21</v>
      </c>
      <c r="J11" s="34">
        <v>3.89</v>
      </c>
      <c r="K11" s="83" t="s">
        <v>124</v>
      </c>
    </row>
    <row r="12" spans="1:11" ht="30" customHeight="1" hidden="1">
      <c r="A12" s="13" t="s">
        <v>96</v>
      </c>
      <c r="B12" s="40">
        <v>7</v>
      </c>
      <c r="C12" s="516" t="s">
        <v>124</v>
      </c>
      <c r="D12" s="511"/>
      <c r="E12" s="511"/>
      <c r="F12" s="511"/>
      <c r="G12" s="511"/>
      <c r="H12" s="512"/>
      <c r="I12" s="34">
        <v>322</v>
      </c>
      <c r="J12" s="34">
        <v>389</v>
      </c>
      <c r="K12" s="83" t="s">
        <v>124</v>
      </c>
    </row>
    <row r="13" spans="1:11" ht="30" customHeight="1" hidden="1">
      <c r="A13" s="13" t="s">
        <v>97</v>
      </c>
      <c r="B13" s="40">
        <v>7</v>
      </c>
      <c r="C13" s="516" t="s">
        <v>124</v>
      </c>
      <c r="D13" s="511"/>
      <c r="E13" s="511"/>
      <c r="F13" s="511"/>
      <c r="G13" s="511"/>
      <c r="H13" s="512"/>
      <c r="I13" s="328">
        <v>323</v>
      </c>
      <c r="J13" s="328">
        <v>389</v>
      </c>
      <c r="K13" s="83" t="s">
        <v>124</v>
      </c>
    </row>
    <row r="14" spans="1:11" ht="30" customHeight="1" hidden="1">
      <c r="A14" s="9" t="s">
        <v>130</v>
      </c>
      <c r="B14" s="147">
        <v>7</v>
      </c>
      <c r="C14" s="495" t="s">
        <v>124</v>
      </c>
      <c r="D14" s="565"/>
      <c r="E14" s="565"/>
      <c r="F14" s="565"/>
      <c r="G14" s="565"/>
      <c r="H14" s="561"/>
      <c r="I14" s="336">
        <v>323</v>
      </c>
      <c r="J14" s="329">
        <v>389</v>
      </c>
      <c r="K14" s="83" t="s">
        <v>124</v>
      </c>
    </row>
    <row r="15" spans="1:11" ht="15" customHeight="1" hidden="1">
      <c r="A15" s="13"/>
      <c r="B15" s="40"/>
      <c r="C15" s="113"/>
      <c r="D15" s="117"/>
      <c r="E15" s="117"/>
      <c r="F15" s="171"/>
      <c r="G15" s="171"/>
      <c r="H15" s="231"/>
      <c r="I15" s="331"/>
      <c r="J15" s="332"/>
      <c r="K15" s="38"/>
    </row>
    <row r="16" spans="1:11" ht="15" customHeight="1" hidden="1">
      <c r="A16" s="13" t="s">
        <v>534</v>
      </c>
      <c r="B16" s="40">
        <v>8</v>
      </c>
      <c r="C16" s="518" t="s">
        <v>430</v>
      </c>
      <c r="D16" s="526"/>
      <c r="E16" s="526"/>
      <c r="F16" s="526"/>
      <c r="G16" s="526"/>
      <c r="H16" s="479"/>
      <c r="I16" s="331">
        <v>104</v>
      </c>
      <c r="J16" s="331">
        <v>264.5</v>
      </c>
      <c r="K16" s="496" t="s">
        <v>431</v>
      </c>
    </row>
    <row r="17" spans="1:11" ht="52.5" customHeight="1" hidden="1">
      <c r="A17" s="13"/>
      <c r="B17" s="40"/>
      <c r="C17" s="480"/>
      <c r="D17" s="526"/>
      <c r="E17" s="526"/>
      <c r="F17" s="526"/>
      <c r="G17" s="526"/>
      <c r="H17" s="479"/>
      <c r="I17" s="331"/>
      <c r="J17" s="331"/>
      <c r="K17" s="477"/>
    </row>
    <row r="18" spans="1:11" ht="15" customHeight="1" hidden="1">
      <c r="A18" s="13" t="s">
        <v>541</v>
      </c>
      <c r="B18" s="40">
        <v>8</v>
      </c>
      <c r="C18" s="518" t="s">
        <v>430</v>
      </c>
      <c r="D18" s="526"/>
      <c r="E18" s="526"/>
      <c r="F18" s="526"/>
      <c r="G18" s="526"/>
      <c r="H18" s="479"/>
      <c r="I18" s="331">
        <v>104</v>
      </c>
      <c r="J18" s="331">
        <v>264.5</v>
      </c>
      <c r="K18" s="496" t="s">
        <v>431</v>
      </c>
    </row>
    <row r="19" spans="1:11" ht="52.5" customHeight="1" hidden="1">
      <c r="A19" s="13"/>
      <c r="B19" s="40"/>
      <c r="C19" s="480"/>
      <c r="D19" s="526"/>
      <c r="E19" s="526"/>
      <c r="F19" s="526"/>
      <c r="G19" s="526"/>
      <c r="H19" s="479"/>
      <c r="I19" s="333"/>
      <c r="J19" s="333"/>
      <c r="K19" s="477"/>
    </row>
    <row r="20" spans="1:11" ht="15" customHeight="1">
      <c r="A20" s="13" t="s">
        <v>542</v>
      </c>
      <c r="B20" s="40">
        <v>8</v>
      </c>
      <c r="C20" s="518" t="s">
        <v>430</v>
      </c>
      <c r="D20" s="526"/>
      <c r="E20" s="526"/>
      <c r="F20" s="526"/>
      <c r="G20" s="526"/>
      <c r="H20" s="479"/>
      <c r="I20" s="331">
        <v>104</v>
      </c>
      <c r="J20" s="331">
        <v>264.5</v>
      </c>
      <c r="K20" s="496" t="s">
        <v>431</v>
      </c>
    </row>
    <row r="21" spans="1:11" ht="52.5" customHeight="1">
      <c r="A21" s="13"/>
      <c r="B21" s="40"/>
      <c r="C21" s="480"/>
      <c r="D21" s="526"/>
      <c r="E21" s="526"/>
      <c r="F21" s="526"/>
      <c r="G21" s="526"/>
      <c r="H21" s="479"/>
      <c r="I21" s="333"/>
      <c r="J21" s="333"/>
      <c r="K21" s="477"/>
    </row>
    <row r="22" spans="1:11" ht="15" customHeight="1">
      <c r="A22" s="13" t="s">
        <v>543</v>
      </c>
      <c r="B22" s="40">
        <v>8</v>
      </c>
      <c r="C22" s="518" t="s">
        <v>430</v>
      </c>
      <c r="D22" s="526"/>
      <c r="E22" s="526"/>
      <c r="F22" s="526"/>
      <c r="G22" s="526"/>
      <c r="H22" s="479"/>
      <c r="I22" s="331">
        <v>104</v>
      </c>
      <c r="J22" s="331">
        <v>264.5</v>
      </c>
      <c r="K22" s="496" t="s">
        <v>431</v>
      </c>
    </row>
    <row r="23" spans="1:11" ht="52.5" customHeight="1">
      <c r="A23" s="13"/>
      <c r="B23" s="40"/>
      <c r="C23" s="480"/>
      <c r="D23" s="526"/>
      <c r="E23" s="526"/>
      <c r="F23" s="526"/>
      <c r="G23" s="526"/>
      <c r="H23" s="479"/>
      <c r="I23" s="333"/>
      <c r="J23" s="333"/>
      <c r="K23" s="477"/>
    </row>
    <row r="24" spans="1:11" ht="15" customHeight="1">
      <c r="A24" s="13" t="s">
        <v>529</v>
      </c>
      <c r="B24" s="40">
        <v>8</v>
      </c>
      <c r="C24" s="518" t="s">
        <v>430</v>
      </c>
      <c r="D24" s="526"/>
      <c r="E24" s="526"/>
      <c r="F24" s="526"/>
      <c r="G24" s="526"/>
      <c r="H24" s="479"/>
      <c r="I24" s="331">
        <v>104</v>
      </c>
      <c r="J24" s="331">
        <v>264.5</v>
      </c>
      <c r="K24" s="496" t="s">
        <v>431</v>
      </c>
    </row>
    <row r="25" spans="1:11" ht="52.5" customHeight="1">
      <c r="A25" s="13"/>
      <c r="B25" s="40"/>
      <c r="C25" s="480"/>
      <c r="D25" s="526"/>
      <c r="E25" s="526"/>
      <c r="F25" s="526"/>
      <c r="G25" s="526"/>
      <c r="H25" s="479"/>
      <c r="I25" s="333"/>
      <c r="J25" s="333"/>
      <c r="K25" s="477"/>
    </row>
    <row r="26" spans="1:11" ht="15" customHeight="1">
      <c r="A26" s="13" t="s">
        <v>562</v>
      </c>
      <c r="B26" s="40">
        <v>8</v>
      </c>
      <c r="C26" s="518" t="s">
        <v>430</v>
      </c>
      <c r="D26" s="526"/>
      <c r="E26" s="526"/>
      <c r="F26" s="526"/>
      <c r="G26" s="526"/>
      <c r="H26" s="479"/>
      <c r="I26" s="331">
        <v>325</v>
      </c>
      <c r="J26" s="331">
        <v>264</v>
      </c>
      <c r="K26" s="496" t="s">
        <v>431</v>
      </c>
    </row>
    <row r="27" spans="1:11" ht="52.5" customHeight="1">
      <c r="A27" s="13"/>
      <c r="B27" s="40"/>
      <c r="C27" s="480"/>
      <c r="D27" s="526"/>
      <c r="E27" s="526"/>
      <c r="F27" s="526"/>
      <c r="G27" s="526"/>
      <c r="H27" s="479"/>
      <c r="I27" s="333"/>
      <c r="J27" s="333"/>
      <c r="K27" s="477"/>
    </row>
    <row r="28" spans="1:11" ht="15" customHeight="1">
      <c r="A28" s="13" t="s">
        <v>602</v>
      </c>
      <c r="B28" s="40">
        <v>8</v>
      </c>
      <c r="C28" s="518" t="s">
        <v>430</v>
      </c>
      <c r="D28" s="526"/>
      <c r="E28" s="526"/>
      <c r="F28" s="526"/>
      <c r="G28" s="526"/>
      <c r="H28" s="479"/>
      <c r="I28" s="306">
        <f>SUM(I31:I42)</f>
        <v>325.1</v>
      </c>
      <c r="J28" s="306">
        <f>SUM(J31:J42)</f>
        <v>392.2</v>
      </c>
      <c r="K28" s="496" t="s">
        <v>431</v>
      </c>
    </row>
    <row r="29" spans="1:11" ht="52.5" customHeight="1">
      <c r="A29" s="13"/>
      <c r="B29" s="40"/>
      <c r="C29" s="480"/>
      <c r="D29" s="526"/>
      <c r="E29" s="526"/>
      <c r="F29" s="526"/>
      <c r="G29" s="526"/>
      <c r="H29" s="479"/>
      <c r="I29" s="35"/>
      <c r="J29" s="35"/>
      <c r="K29" s="477"/>
    </row>
    <row r="30" spans="1:11" ht="9" customHeight="1">
      <c r="A30" s="36"/>
      <c r="B30" s="37"/>
      <c r="C30" s="10"/>
      <c r="D30" s="38"/>
      <c r="E30" s="38"/>
      <c r="F30" s="35"/>
      <c r="G30" s="35"/>
      <c r="H30" s="35"/>
      <c r="I30" s="35"/>
      <c r="J30" s="35"/>
      <c r="K30" s="22"/>
    </row>
    <row r="31" spans="1:11" ht="14.25" customHeight="1">
      <c r="A31" s="39" t="s">
        <v>356</v>
      </c>
      <c r="B31" s="40">
        <v>62</v>
      </c>
      <c r="C31" s="39" t="s">
        <v>82</v>
      </c>
      <c r="D31" s="22" t="s">
        <v>83</v>
      </c>
      <c r="E31" s="22" t="s">
        <v>481</v>
      </c>
      <c r="F31" s="277">
        <v>10.5</v>
      </c>
      <c r="G31" s="277">
        <v>463</v>
      </c>
      <c r="H31" s="279">
        <v>32</v>
      </c>
      <c r="I31" s="306">
        <v>104</v>
      </c>
      <c r="J31" s="306">
        <v>108.4</v>
      </c>
      <c r="K31" s="25" t="s">
        <v>171</v>
      </c>
    </row>
    <row r="32" spans="1:11" ht="14.25" customHeight="1">
      <c r="A32" s="39" t="s">
        <v>355</v>
      </c>
      <c r="B32" s="40">
        <v>68</v>
      </c>
      <c r="C32" s="39" t="s">
        <v>228</v>
      </c>
      <c r="D32" s="22" t="s">
        <v>84</v>
      </c>
      <c r="E32" s="22" t="s">
        <v>224</v>
      </c>
      <c r="F32" s="277">
        <v>13</v>
      </c>
      <c r="G32" s="277">
        <v>232</v>
      </c>
      <c r="H32" s="279">
        <v>15</v>
      </c>
      <c r="I32" s="306">
        <v>63.7</v>
      </c>
      <c r="J32" s="306">
        <v>67.8</v>
      </c>
      <c r="K32" s="25" t="s">
        <v>171</v>
      </c>
    </row>
    <row r="33" spans="1:11" ht="14.25" customHeight="1">
      <c r="A33" s="39" t="s">
        <v>352</v>
      </c>
      <c r="B33" s="40">
        <v>69</v>
      </c>
      <c r="C33" s="141" t="s">
        <v>244</v>
      </c>
      <c r="D33" s="22" t="s">
        <v>84</v>
      </c>
      <c r="E33" s="22" t="s">
        <v>224</v>
      </c>
      <c r="F33" s="277">
        <v>9.5</v>
      </c>
      <c r="G33" s="277">
        <v>247.5</v>
      </c>
      <c r="H33" s="279">
        <v>8.1</v>
      </c>
      <c r="I33" s="306">
        <v>18.5</v>
      </c>
      <c r="J33" s="306">
        <v>19.1</v>
      </c>
      <c r="K33" s="25" t="s">
        <v>171</v>
      </c>
    </row>
    <row r="34" spans="1:11" ht="14.25" customHeight="1">
      <c r="A34" s="39" t="s">
        <v>125</v>
      </c>
      <c r="B34" s="40">
        <v>75</v>
      </c>
      <c r="C34" s="39" t="s">
        <v>85</v>
      </c>
      <c r="D34" s="22" t="s">
        <v>86</v>
      </c>
      <c r="E34" s="172" t="s">
        <v>604</v>
      </c>
      <c r="F34" s="472">
        <v>25</v>
      </c>
      <c r="G34" s="277">
        <v>840</v>
      </c>
      <c r="H34" s="414">
        <v>0</v>
      </c>
      <c r="I34" s="306">
        <v>70</v>
      </c>
      <c r="J34" s="306">
        <v>128</v>
      </c>
      <c r="K34" s="25" t="s">
        <v>171</v>
      </c>
    </row>
    <row r="35" spans="1:11" ht="14.25" customHeight="1">
      <c r="A35" s="26" t="s">
        <v>354</v>
      </c>
      <c r="B35" s="42">
        <v>76</v>
      </c>
      <c r="C35" s="26" t="s">
        <v>85</v>
      </c>
      <c r="D35" s="43" t="s">
        <v>87</v>
      </c>
      <c r="E35" s="43" t="s">
        <v>224</v>
      </c>
      <c r="F35" s="305">
        <v>13</v>
      </c>
      <c r="G35" s="305">
        <v>361</v>
      </c>
      <c r="H35" s="309">
        <v>7</v>
      </c>
      <c r="I35" s="307">
        <v>24</v>
      </c>
      <c r="J35" s="312">
        <v>24</v>
      </c>
      <c r="K35" s="71" t="s">
        <v>171</v>
      </c>
    </row>
    <row r="36" spans="1:11" ht="57" customHeight="1">
      <c r="A36" s="460" t="s">
        <v>623</v>
      </c>
      <c r="B36" s="1"/>
      <c r="C36" s="46"/>
      <c r="D36" s="46"/>
      <c r="E36" s="46"/>
      <c r="F36" s="47"/>
      <c r="G36" s="47"/>
      <c r="H36" s="47"/>
      <c r="I36" s="47"/>
      <c r="J36" s="47"/>
      <c r="K36" s="46"/>
    </row>
    <row r="37" spans="1:11" ht="12" customHeight="1">
      <c r="A37" s="7"/>
      <c r="B37" s="1"/>
      <c r="C37" s="16"/>
      <c r="D37" s="16"/>
      <c r="E37" s="16"/>
      <c r="F37" s="17"/>
      <c r="G37" s="17"/>
      <c r="H37" s="17"/>
      <c r="I37" s="17"/>
      <c r="J37" s="17"/>
      <c r="K37" s="81"/>
    </row>
    <row r="38" spans="1:11" ht="24.75" customHeight="1">
      <c r="A38" s="19" t="s">
        <v>404</v>
      </c>
      <c r="B38" s="20" t="s">
        <v>99</v>
      </c>
      <c r="C38" s="21" t="s">
        <v>35</v>
      </c>
      <c r="D38" s="23" t="s">
        <v>36</v>
      </c>
      <c r="E38" s="23" t="s">
        <v>295</v>
      </c>
      <c r="F38" s="24" t="s">
        <v>296</v>
      </c>
      <c r="G38" s="24" t="s">
        <v>297</v>
      </c>
      <c r="H38" s="24" t="s">
        <v>1</v>
      </c>
      <c r="I38" s="24" t="s">
        <v>2</v>
      </c>
      <c r="J38" s="24" t="s">
        <v>563</v>
      </c>
      <c r="K38" s="25" t="s">
        <v>38</v>
      </c>
    </row>
    <row r="39" spans="1:11" ht="23.25" customHeight="1">
      <c r="A39" s="26" t="s">
        <v>39</v>
      </c>
      <c r="B39" s="27" t="s">
        <v>34</v>
      </c>
      <c r="C39" s="26" t="s">
        <v>40</v>
      </c>
      <c r="D39" s="28"/>
      <c r="E39" s="28" t="s">
        <v>122</v>
      </c>
      <c r="F39" s="29" t="s">
        <v>41</v>
      </c>
      <c r="G39" s="29" t="s">
        <v>41</v>
      </c>
      <c r="H39" s="29" t="s">
        <v>6</v>
      </c>
      <c r="I39" s="82" t="s">
        <v>158</v>
      </c>
      <c r="J39" s="82" t="s">
        <v>158</v>
      </c>
      <c r="K39" s="43" t="s">
        <v>122</v>
      </c>
    </row>
    <row r="40" spans="1:11" ht="14.25" customHeight="1">
      <c r="A40" s="39" t="s">
        <v>353</v>
      </c>
      <c r="B40" s="40">
        <v>79</v>
      </c>
      <c r="C40" s="39" t="s">
        <v>85</v>
      </c>
      <c r="D40" s="22" t="s">
        <v>88</v>
      </c>
      <c r="E40" s="22" t="s">
        <v>221</v>
      </c>
      <c r="F40" s="277">
        <v>16</v>
      </c>
      <c r="G40" s="277">
        <v>245</v>
      </c>
      <c r="H40" s="279">
        <v>3.9</v>
      </c>
      <c r="I40" s="306">
        <v>19.1</v>
      </c>
      <c r="J40" s="306">
        <v>19.1</v>
      </c>
      <c r="K40" s="25" t="s">
        <v>171</v>
      </c>
    </row>
    <row r="41" spans="1:11" ht="14.25" customHeight="1">
      <c r="A41" s="39" t="s">
        <v>357</v>
      </c>
      <c r="B41" s="40">
        <v>80</v>
      </c>
      <c r="C41" s="39" t="s">
        <v>85</v>
      </c>
      <c r="D41" s="40" t="s">
        <v>90</v>
      </c>
      <c r="E41" s="22" t="s">
        <v>221</v>
      </c>
      <c r="F41" s="277">
        <v>14</v>
      </c>
      <c r="G41" s="277">
        <v>146</v>
      </c>
      <c r="H41" s="279">
        <v>11.4</v>
      </c>
      <c r="I41" s="306">
        <v>22.5</v>
      </c>
      <c r="J41" s="306">
        <v>22.5</v>
      </c>
      <c r="K41" s="25" t="s">
        <v>171</v>
      </c>
    </row>
    <row r="42" spans="1:11" ht="14.25" customHeight="1">
      <c r="A42" s="26" t="s">
        <v>429</v>
      </c>
      <c r="B42" s="42">
        <v>89</v>
      </c>
      <c r="C42" s="26" t="s">
        <v>85</v>
      </c>
      <c r="D42" s="42" t="s">
        <v>245</v>
      </c>
      <c r="E42" s="26" t="s">
        <v>172</v>
      </c>
      <c r="F42" s="305">
        <v>12</v>
      </c>
      <c r="G42" s="305">
        <v>70</v>
      </c>
      <c r="H42" s="309">
        <v>1</v>
      </c>
      <c r="I42" s="307">
        <v>3.3</v>
      </c>
      <c r="J42" s="312">
        <v>3.3</v>
      </c>
      <c r="K42" s="71" t="s">
        <v>171</v>
      </c>
    </row>
    <row r="43" ht="16.5">
      <c r="A43" s="10" t="s">
        <v>596</v>
      </c>
    </row>
    <row r="44" ht="16.5">
      <c r="H44" s="276">
        <f>SUM(H31:H42)</f>
        <v>78.4</v>
      </c>
    </row>
  </sheetData>
  <mergeCells count="19">
    <mergeCell ref="K28:K29"/>
    <mergeCell ref="C28:H29"/>
    <mergeCell ref="C14:H14"/>
    <mergeCell ref="C16:H17"/>
    <mergeCell ref="K16:K17"/>
    <mergeCell ref="C18:H19"/>
    <mergeCell ref="C20:H21"/>
    <mergeCell ref="K20:K21"/>
    <mergeCell ref="C22:H23"/>
    <mergeCell ref="K22:K23"/>
    <mergeCell ref="K18:K19"/>
    <mergeCell ref="C10:H10"/>
    <mergeCell ref="C11:H11"/>
    <mergeCell ref="C12:H12"/>
    <mergeCell ref="C13:H13"/>
    <mergeCell ref="C26:H27"/>
    <mergeCell ref="K26:K27"/>
    <mergeCell ref="C24:H25"/>
    <mergeCell ref="K24:K25"/>
  </mergeCells>
  <printOptions/>
  <pageMargins left="0.5905511811023623" right="0.2755905511811024" top="0.7874015748031497" bottom="0.5905511811023623" header="0.5118110236220472" footer="0.5118110236220472"/>
  <pageSetup horizontalDpi="300" verticalDpi="300" orientation="landscape" paperSize="9" r:id="rId2"/>
  <rowBreaks count="1" manualBreakCount="1">
    <brk id="35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8" customFormat="1" ht="25.5" customHeight="1">
      <c r="A1" s="1" t="s">
        <v>624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30" t="s">
        <v>159</v>
      </c>
      <c r="J4" s="30" t="s">
        <v>159</v>
      </c>
      <c r="K4" s="28" t="s">
        <v>122</v>
      </c>
    </row>
    <row r="5" spans="1:11" ht="15" customHeight="1" hidden="1">
      <c r="A5" s="13" t="s">
        <v>101</v>
      </c>
      <c r="B5" s="31">
        <v>2</v>
      </c>
      <c r="C5" s="51" t="s">
        <v>126</v>
      </c>
      <c r="D5" s="52"/>
      <c r="E5" s="52"/>
      <c r="F5" s="34">
        <v>80.57</v>
      </c>
      <c r="G5" s="34">
        <v>333.42</v>
      </c>
      <c r="H5" s="34">
        <v>37.61</v>
      </c>
      <c r="I5" s="34">
        <v>4.26</v>
      </c>
      <c r="J5" s="34">
        <v>4.56</v>
      </c>
      <c r="K5" s="52" t="s">
        <v>126</v>
      </c>
    </row>
    <row r="6" spans="1:11" ht="15" customHeight="1" hidden="1">
      <c r="A6" s="13" t="s">
        <v>103</v>
      </c>
      <c r="B6" s="31">
        <v>2</v>
      </c>
      <c r="C6" s="51" t="s">
        <v>126</v>
      </c>
      <c r="D6" s="52"/>
      <c r="E6" s="52"/>
      <c r="F6" s="34">
        <v>80.57</v>
      </c>
      <c r="G6" s="34">
        <v>333.42</v>
      </c>
      <c r="H6" s="34">
        <v>37.61</v>
      </c>
      <c r="I6" s="34">
        <v>4.49</v>
      </c>
      <c r="J6" s="34">
        <v>4.56</v>
      </c>
      <c r="K6" s="52" t="s">
        <v>126</v>
      </c>
    </row>
    <row r="7" spans="1:11" ht="15" customHeight="1" hidden="1">
      <c r="A7" s="13" t="s">
        <v>7</v>
      </c>
      <c r="B7" s="31">
        <v>2</v>
      </c>
      <c r="C7" s="51" t="s">
        <v>126</v>
      </c>
      <c r="D7" s="52"/>
      <c r="E7" s="52"/>
      <c r="F7" s="34">
        <v>80.57</v>
      </c>
      <c r="G7" s="34">
        <v>333.42</v>
      </c>
      <c r="H7" s="34">
        <v>37.61</v>
      </c>
      <c r="I7" s="34">
        <v>4.49</v>
      </c>
      <c r="J7" s="34">
        <v>4.56</v>
      </c>
      <c r="K7" s="52" t="s">
        <v>126</v>
      </c>
    </row>
    <row r="8" spans="1:11" ht="15" customHeight="1" hidden="1">
      <c r="A8" s="13" t="s">
        <v>8</v>
      </c>
      <c r="B8" s="31">
        <v>2</v>
      </c>
      <c r="C8" s="51" t="s">
        <v>126</v>
      </c>
      <c r="D8" s="52"/>
      <c r="E8" s="52"/>
      <c r="F8" s="34">
        <v>80.57</v>
      </c>
      <c r="G8" s="34">
        <v>333.42</v>
      </c>
      <c r="H8" s="34">
        <v>37.61</v>
      </c>
      <c r="I8" s="34">
        <v>4.04</v>
      </c>
      <c r="J8" s="34">
        <v>4.56</v>
      </c>
      <c r="K8" s="52" t="s">
        <v>126</v>
      </c>
    </row>
    <row r="9" spans="1:11" ht="15" customHeight="1" hidden="1">
      <c r="A9" s="13" t="s">
        <v>9</v>
      </c>
      <c r="B9" s="31">
        <v>2</v>
      </c>
      <c r="C9" s="52" t="s">
        <v>153</v>
      </c>
      <c r="D9" s="51"/>
      <c r="E9" s="51"/>
      <c r="F9" s="110"/>
      <c r="G9" s="111"/>
      <c r="H9" s="34">
        <v>37.61</v>
      </c>
      <c r="I9" s="34">
        <v>4.04</v>
      </c>
      <c r="J9" s="34">
        <v>4.56</v>
      </c>
      <c r="K9" s="52" t="s">
        <v>126</v>
      </c>
    </row>
    <row r="10" spans="1:11" ht="15" customHeight="1" hidden="1">
      <c r="A10" s="13" t="s">
        <v>10</v>
      </c>
      <c r="B10" s="31">
        <v>2</v>
      </c>
      <c r="C10" s="519" t="s">
        <v>421</v>
      </c>
      <c r="D10" s="511"/>
      <c r="E10" s="511"/>
      <c r="F10" s="511"/>
      <c r="G10" s="511"/>
      <c r="H10" s="512"/>
      <c r="I10" s="34">
        <v>404</v>
      </c>
      <c r="J10" s="34">
        <v>456</v>
      </c>
      <c r="K10" s="232" t="s">
        <v>126</v>
      </c>
    </row>
    <row r="11" spans="1:11" ht="15" customHeight="1" hidden="1">
      <c r="A11" s="13" t="s">
        <v>11</v>
      </c>
      <c r="B11" s="31">
        <v>2</v>
      </c>
      <c r="C11" s="519" t="s">
        <v>421</v>
      </c>
      <c r="D11" s="511"/>
      <c r="E11" s="511"/>
      <c r="F11" s="511"/>
      <c r="G11" s="511"/>
      <c r="H11" s="512"/>
      <c r="I11" s="34">
        <v>4.04</v>
      </c>
      <c r="J11" s="34">
        <v>4.56</v>
      </c>
      <c r="K11" s="232" t="s">
        <v>126</v>
      </c>
    </row>
    <row r="12" spans="1:11" ht="15" customHeight="1" hidden="1">
      <c r="A12" s="13" t="s">
        <v>96</v>
      </c>
      <c r="B12" s="31">
        <v>2</v>
      </c>
      <c r="C12" s="519" t="s">
        <v>421</v>
      </c>
      <c r="D12" s="511"/>
      <c r="E12" s="511"/>
      <c r="F12" s="511"/>
      <c r="G12" s="511"/>
      <c r="H12" s="512"/>
      <c r="I12" s="34">
        <v>409</v>
      </c>
      <c r="J12" s="34">
        <v>456</v>
      </c>
      <c r="K12" s="232" t="s">
        <v>126</v>
      </c>
    </row>
    <row r="13" spans="1:11" ht="15" customHeight="1" hidden="1">
      <c r="A13" s="13" t="s">
        <v>97</v>
      </c>
      <c r="B13" s="31">
        <v>2</v>
      </c>
      <c r="C13" s="519" t="s">
        <v>421</v>
      </c>
      <c r="D13" s="511"/>
      <c r="E13" s="511"/>
      <c r="F13" s="511"/>
      <c r="G13" s="511"/>
      <c r="H13" s="512"/>
      <c r="I13" s="328">
        <v>444</v>
      </c>
      <c r="J13" s="328">
        <v>456</v>
      </c>
      <c r="K13" s="232" t="s">
        <v>126</v>
      </c>
    </row>
    <row r="14" spans="1:11" ht="15" customHeight="1" hidden="1">
      <c r="A14" s="13" t="s">
        <v>130</v>
      </c>
      <c r="B14" s="31">
        <v>2</v>
      </c>
      <c r="C14" s="519" t="s">
        <v>421</v>
      </c>
      <c r="D14" s="511"/>
      <c r="E14" s="511"/>
      <c r="F14" s="511"/>
      <c r="G14" s="511"/>
      <c r="H14" s="512"/>
      <c r="I14" s="328">
        <v>1003</v>
      </c>
      <c r="J14" s="328">
        <v>1040</v>
      </c>
      <c r="K14" s="105" t="s">
        <v>126</v>
      </c>
    </row>
    <row r="15" spans="1:11" ht="15" customHeight="1" hidden="1">
      <c r="A15" s="13" t="s">
        <v>525</v>
      </c>
      <c r="B15" s="31">
        <v>4</v>
      </c>
      <c r="C15" s="495" t="s">
        <v>358</v>
      </c>
      <c r="D15" s="511"/>
      <c r="E15" s="511"/>
      <c r="F15" s="511"/>
      <c r="G15" s="511"/>
      <c r="H15" s="512"/>
      <c r="I15" s="328">
        <v>1013.68</v>
      </c>
      <c r="J15" s="328">
        <v>1056</v>
      </c>
      <c r="K15" s="496" t="s">
        <v>359</v>
      </c>
    </row>
    <row r="16" spans="1:11" ht="20.25" customHeight="1" hidden="1">
      <c r="A16" s="36"/>
      <c r="B16" s="37"/>
      <c r="C16" s="241"/>
      <c r="D16" s="239"/>
      <c r="E16" s="239"/>
      <c r="F16" s="239"/>
      <c r="G16" s="240"/>
      <c r="H16" s="229"/>
      <c r="I16" s="328"/>
      <c r="J16" s="328"/>
      <c r="K16" s="477"/>
    </row>
    <row r="17" spans="1:11" ht="15" customHeight="1" hidden="1">
      <c r="A17" s="13" t="s">
        <v>526</v>
      </c>
      <c r="B17" s="31">
        <v>4</v>
      </c>
      <c r="C17" s="495" t="s">
        <v>358</v>
      </c>
      <c r="D17" s="511"/>
      <c r="E17" s="511"/>
      <c r="F17" s="511"/>
      <c r="G17" s="511"/>
      <c r="H17" s="512"/>
      <c r="I17" s="328">
        <v>1013.68</v>
      </c>
      <c r="J17" s="328">
        <v>1056</v>
      </c>
      <c r="K17" s="496" t="s">
        <v>359</v>
      </c>
    </row>
    <row r="18" spans="1:11" ht="20.25" customHeight="1" hidden="1">
      <c r="A18" s="36"/>
      <c r="B18" s="37"/>
      <c r="C18" s="241"/>
      <c r="D18" s="239"/>
      <c r="E18" s="239"/>
      <c r="F18" s="239"/>
      <c r="G18" s="240"/>
      <c r="H18" s="229"/>
      <c r="I18" s="34"/>
      <c r="J18" s="34"/>
      <c r="K18" s="477"/>
    </row>
    <row r="19" spans="1:11" ht="15" customHeight="1">
      <c r="A19" s="13" t="s">
        <v>527</v>
      </c>
      <c r="B19" s="31">
        <v>4</v>
      </c>
      <c r="C19" s="495" t="s">
        <v>358</v>
      </c>
      <c r="D19" s="511"/>
      <c r="E19" s="511"/>
      <c r="F19" s="511"/>
      <c r="G19" s="511"/>
      <c r="H19" s="512"/>
      <c r="I19" s="328">
        <v>1019</v>
      </c>
      <c r="J19" s="328">
        <v>1056</v>
      </c>
      <c r="K19" s="496" t="s">
        <v>359</v>
      </c>
    </row>
    <row r="20" spans="1:11" ht="20.25" customHeight="1">
      <c r="A20" s="36"/>
      <c r="B20" s="37"/>
      <c r="C20" s="241"/>
      <c r="D20" s="239"/>
      <c r="E20" s="239"/>
      <c r="F20" s="239"/>
      <c r="G20" s="240"/>
      <c r="H20" s="229"/>
      <c r="I20" s="34"/>
      <c r="J20" s="34"/>
      <c r="K20" s="477"/>
    </row>
    <row r="21" spans="1:11" ht="15" customHeight="1">
      <c r="A21" s="13" t="s">
        <v>528</v>
      </c>
      <c r="B21" s="31">
        <v>4</v>
      </c>
      <c r="C21" s="495" t="s">
        <v>358</v>
      </c>
      <c r="D21" s="511"/>
      <c r="E21" s="511"/>
      <c r="F21" s="511"/>
      <c r="G21" s="511"/>
      <c r="H21" s="512"/>
      <c r="I21" s="328">
        <v>1019</v>
      </c>
      <c r="J21" s="328">
        <v>1056</v>
      </c>
      <c r="K21" s="496" t="s">
        <v>359</v>
      </c>
    </row>
    <row r="22" spans="1:11" ht="20.25" customHeight="1">
      <c r="A22" s="36"/>
      <c r="B22" s="37"/>
      <c r="C22" s="241"/>
      <c r="D22" s="239"/>
      <c r="E22" s="239"/>
      <c r="F22" s="239"/>
      <c r="G22" s="240"/>
      <c r="H22" s="229"/>
      <c r="I22" s="34"/>
      <c r="J22" s="34"/>
      <c r="K22" s="477"/>
    </row>
    <row r="23" spans="1:11" ht="15" customHeight="1">
      <c r="A23" s="13" t="s">
        <v>529</v>
      </c>
      <c r="B23" s="31">
        <v>4</v>
      </c>
      <c r="C23" s="495" t="s">
        <v>358</v>
      </c>
      <c r="D23" s="511"/>
      <c r="E23" s="511"/>
      <c r="F23" s="511"/>
      <c r="G23" s="511"/>
      <c r="H23" s="512"/>
      <c r="I23" s="328">
        <v>1019</v>
      </c>
      <c r="J23" s="328">
        <v>1056</v>
      </c>
      <c r="K23" s="496" t="s">
        <v>359</v>
      </c>
    </row>
    <row r="24" spans="1:11" ht="20.25" customHeight="1">
      <c r="A24" s="36"/>
      <c r="B24" s="37"/>
      <c r="C24" s="241"/>
      <c r="D24" s="239"/>
      <c r="E24" s="239"/>
      <c r="F24" s="239"/>
      <c r="G24" s="240"/>
      <c r="H24" s="229"/>
      <c r="I24" s="35"/>
      <c r="J24" s="35"/>
      <c r="K24" s="477"/>
    </row>
    <row r="25" spans="1:11" ht="15" customHeight="1">
      <c r="A25" s="13" t="s">
        <v>562</v>
      </c>
      <c r="B25" s="31">
        <v>4</v>
      </c>
      <c r="C25" s="495" t="s">
        <v>358</v>
      </c>
      <c r="D25" s="511"/>
      <c r="E25" s="511"/>
      <c r="F25" s="511"/>
      <c r="G25" s="511"/>
      <c r="H25" s="512"/>
      <c r="I25" s="328">
        <v>1019</v>
      </c>
      <c r="J25" s="328">
        <v>1045</v>
      </c>
      <c r="K25" s="496" t="s">
        <v>359</v>
      </c>
    </row>
    <row r="26" spans="1:11" ht="20.25" customHeight="1">
      <c r="A26" s="13"/>
      <c r="B26" s="31"/>
      <c r="C26" s="355"/>
      <c r="D26" s="244"/>
      <c r="E26" s="244"/>
      <c r="F26" s="244"/>
      <c r="G26" s="244"/>
      <c r="H26" s="245"/>
      <c r="I26" s="35"/>
      <c r="J26" s="35"/>
      <c r="K26" s="477"/>
    </row>
    <row r="27" spans="1:11" ht="15" customHeight="1">
      <c r="A27" s="13" t="s">
        <v>602</v>
      </c>
      <c r="B27" s="31">
        <v>4</v>
      </c>
      <c r="C27" s="495" t="s">
        <v>358</v>
      </c>
      <c r="D27" s="511"/>
      <c r="E27" s="511"/>
      <c r="F27" s="511"/>
      <c r="G27" s="511"/>
      <c r="H27" s="512"/>
      <c r="I27" s="306">
        <f>SUM(I30:I33)</f>
        <v>1018.7</v>
      </c>
      <c r="J27" s="306">
        <f>SUM(J30:J33)</f>
        <v>1045</v>
      </c>
      <c r="K27" s="496" t="s">
        <v>359</v>
      </c>
    </row>
    <row r="28" spans="1:11" ht="20.25" customHeight="1">
      <c r="A28" s="13"/>
      <c r="B28" s="31"/>
      <c r="C28" s="355"/>
      <c r="D28" s="244"/>
      <c r="E28" s="244"/>
      <c r="F28" s="244"/>
      <c r="G28" s="244"/>
      <c r="H28" s="245"/>
      <c r="I28" s="306"/>
      <c r="J28" s="306"/>
      <c r="K28" s="477"/>
    </row>
    <row r="29" spans="1:11" ht="7.5" customHeight="1">
      <c r="A29" s="13"/>
      <c r="B29" s="31"/>
      <c r="C29" s="445"/>
      <c r="D29" s="446"/>
      <c r="E29" s="446"/>
      <c r="F29" s="446"/>
      <c r="G29" s="446"/>
      <c r="H29" s="446"/>
      <c r="I29" s="306"/>
      <c r="J29" s="306"/>
      <c r="K29" s="38"/>
    </row>
    <row r="30" spans="1:11" ht="14.25" customHeight="1">
      <c r="A30" s="140" t="s">
        <v>361</v>
      </c>
      <c r="B30" s="40">
        <v>69</v>
      </c>
      <c r="C30" s="40" t="s">
        <v>92</v>
      </c>
      <c r="D30" s="40" t="s">
        <v>28</v>
      </c>
      <c r="E30" s="40" t="s">
        <v>221</v>
      </c>
      <c r="F30" s="283">
        <v>66</v>
      </c>
      <c r="G30" s="283">
        <v>262</v>
      </c>
      <c r="H30" s="286">
        <v>56</v>
      </c>
      <c r="I30" s="291">
        <v>975</v>
      </c>
      <c r="J30" s="291">
        <v>1000</v>
      </c>
      <c r="K30" s="25" t="s">
        <v>360</v>
      </c>
    </row>
    <row r="31" spans="1:11" ht="14.25" customHeight="1">
      <c r="A31" s="140" t="s">
        <v>362</v>
      </c>
      <c r="B31" s="40">
        <v>15</v>
      </c>
      <c r="C31" s="40" t="s">
        <v>482</v>
      </c>
      <c r="D31" s="40" t="s">
        <v>91</v>
      </c>
      <c r="E31" s="40" t="s">
        <v>50</v>
      </c>
      <c r="F31" s="283">
        <v>29.57</v>
      </c>
      <c r="G31" s="283">
        <v>102.42</v>
      </c>
      <c r="H31" s="286">
        <v>9</v>
      </c>
      <c r="I31" s="291">
        <v>43.7</v>
      </c>
      <c r="J31" s="291">
        <v>45</v>
      </c>
      <c r="K31" s="25" t="s">
        <v>360</v>
      </c>
    </row>
    <row r="32" spans="1:11" ht="14.25" customHeight="1">
      <c r="A32" s="175" t="s">
        <v>162</v>
      </c>
      <c r="B32" s="40">
        <v>84</v>
      </c>
      <c r="C32" s="40" t="s">
        <v>483</v>
      </c>
      <c r="D32" s="40" t="s">
        <v>91</v>
      </c>
      <c r="E32" s="173" t="s">
        <v>164</v>
      </c>
      <c r="F32" s="283">
        <v>1.5</v>
      </c>
      <c r="G32" s="283">
        <v>10.5</v>
      </c>
      <c r="H32" s="218" t="s">
        <v>409</v>
      </c>
      <c r="I32" s="218" t="s">
        <v>409</v>
      </c>
      <c r="J32" s="218" t="s">
        <v>409</v>
      </c>
      <c r="K32" s="25" t="s">
        <v>360</v>
      </c>
    </row>
    <row r="33" spans="1:11" ht="14.25" customHeight="1">
      <c r="A33" s="176" t="s">
        <v>363</v>
      </c>
      <c r="B33" s="42">
        <v>88</v>
      </c>
      <c r="C33" s="42" t="s">
        <v>484</v>
      </c>
      <c r="D33" s="42" t="s">
        <v>163</v>
      </c>
      <c r="E33" s="174" t="s">
        <v>165</v>
      </c>
      <c r="F33" s="285">
        <v>4</v>
      </c>
      <c r="G33" s="285">
        <v>17.5</v>
      </c>
      <c r="H33" s="219" t="s">
        <v>409</v>
      </c>
      <c r="I33" s="219" t="s">
        <v>409</v>
      </c>
      <c r="J33" s="220" t="s">
        <v>409</v>
      </c>
      <c r="K33" s="71" t="s">
        <v>360</v>
      </c>
    </row>
    <row r="34" spans="1:5" ht="15" customHeight="1">
      <c r="A34" s="10" t="s">
        <v>596</v>
      </c>
      <c r="C34" s="84"/>
      <c r="D34" s="84"/>
      <c r="E34" s="84"/>
    </row>
    <row r="35" spans="1:8" ht="16.5">
      <c r="A35" s="39"/>
      <c r="H35" s="276">
        <f>SUM(H30:H33)</f>
        <v>65</v>
      </c>
    </row>
    <row r="36" ht="16.5">
      <c r="A36" s="36"/>
    </row>
    <row r="37" ht="16.5">
      <c r="A37" s="36"/>
    </row>
    <row r="38" ht="16.5">
      <c r="A38" s="36"/>
    </row>
  </sheetData>
  <mergeCells count="19">
    <mergeCell ref="C27:H27"/>
    <mergeCell ref="K15:K16"/>
    <mergeCell ref="C17:H17"/>
    <mergeCell ref="K17:K18"/>
    <mergeCell ref="K23:K24"/>
    <mergeCell ref="K19:K20"/>
    <mergeCell ref="K21:K22"/>
    <mergeCell ref="K27:K28"/>
    <mergeCell ref="C25:H25"/>
    <mergeCell ref="K25:K26"/>
    <mergeCell ref="C14:H14"/>
    <mergeCell ref="C23:H23"/>
    <mergeCell ref="C15:H15"/>
    <mergeCell ref="C10:H10"/>
    <mergeCell ref="C11:H11"/>
    <mergeCell ref="C12:H12"/>
    <mergeCell ref="C13:H13"/>
    <mergeCell ref="C19:H19"/>
    <mergeCell ref="C21:H21"/>
  </mergeCells>
  <printOptions/>
  <pageMargins left="0.9055118110236221" right="0.2755905511811024" top="0.7086614173228347" bottom="0.787401574803149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57.75" customHeight="1">
      <c r="A1" s="460" t="s">
        <v>599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31">
        <v>1</v>
      </c>
      <c r="C5" s="51" t="s">
        <v>127</v>
      </c>
      <c r="D5" s="52"/>
      <c r="E5" s="52"/>
      <c r="F5" s="34">
        <v>16.5</v>
      </c>
      <c r="G5" s="34">
        <v>149</v>
      </c>
      <c r="H5" s="34">
        <v>24.85</v>
      </c>
      <c r="I5" s="34">
        <v>0.85</v>
      </c>
      <c r="J5" s="34">
        <v>1.1</v>
      </c>
      <c r="K5" s="105" t="s">
        <v>143</v>
      </c>
    </row>
    <row r="6" spans="1:11" ht="13.5" customHeight="1" hidden="1">
      <c r="A6" s="13" t="s">
        <v>103</v>
      </c>
      <c r="B6" s="31">
        <v>1</v>
      </c>
      <c r="C6" s="51" t="s">
        <v>127</v>
      </c>
      <c r="D6" s="52"/>
      <c r="E6" s="52"/>
      <c r="F6" s="34">
        <v>16.5</v>
      </c>
      <c r="G6" s="34">
        <v>149</v>
      </c>
      <c r="H6" s="34">
        <v>24.85</v>
      </c>
      <c r="I6" s="34">
        <v>0.85</v>
      </c>
      <c r="J6" s="34">
        <v>1.1</v>
      </c>
      <c r="K6" s="105" t="s">
        <v>143</v>
      </c>
    </row>
    <row r="7" spans="1:11" ht="13.5" customHeight="1" hidden="1">
      <c r="A7" s="13" t="s">
        <v>7</v>
      </c>
      <c r="B7" s="31">
        <v>1</v>
      </c>
      <c r="C7" s="51" t="s">
        <v>127</v>
      </c>
      <c r="D7" s="52"/>
      <c r="E7" s="52"/>
      <c r="F7" s="34">
        <v>16.5</v>
      </c>
      <c r="G7" s="34">
        <v>149</v>
      </c>
      <c r="H7" s="34">
        <v>24.85</v>
      </c>
      <c r="I7" s="34">
        <v>0.85</v>
      </c>
      <c r="J7" s="34">
        <v>1.1</v>
      </c>
      <c r="K7" s="105" t="s">
        <v>143</v>
      </c>
    </row>
    <row r="8" spans="1:11" ht="13.5" customHeight="1" hidden="1">
      <c r="A8" s="13" t="s">
        <v>8</v>
      </c>
      <c r="B8" s="31">
        <v>1</v>
      </c>
      <c r="C8" s="51" t="s">
        <v>127</v>
      </c>
      <c r="D8" s="52"/>
      <c r="E8" s="52"/>
      <c r="F8" s="34">
        <v>16.5</v>
      </c>
      <c r="G8" s="34">
        <v>149</v>
      </c>
      <c r="H8" s="34">
        <v>24.85</v>
      </c>
      <c r="I8" s="34">
        <v>0.85</v>
      </c>
      <c r="J8" s="34">
        <v>1.1</v>
      </c>
      <c r="K8" s="105" t="s">
        <v>143</v>
      </c>
    </row>
    <row r="9" spans="1:11" ht="15" customHeight="1" hidden="1">
      <c r="A9" s="13" t="s">
        <v>9</v>
      </c>
      <c r="B9" s="31">
        <v>1</v>
      </c>
      <c r="C9" s="52" t="s">
        <v>154</v>
      </c>
      <c r="D9" s="51"/>
      <c r="E9" s="51"/>
      <c r="F9" s="110"/>
      <c r="G9" s="111"/>
      <c r="H9" s="34">
        <v>24.85</v>
      </c>
      <c r="I9" s="34">
        <v>0.85</v>
      </c>
      <c r="J9" s="34">
        <v>1.1</v>
      </c>
      <c r="K9" s="105" t="s">
        <v>143</v>
      </c>
    </row>
    <row r="10" spans="1:11" ht="15" customHeight="1" hidden="1">
      <c r="A10" s="13" t="s">
        <v>10</v>
      </c>
      <c r="B10" s="31">
        <v>1</v>
      </c>
      <c r="C10" s="128" t="s">
        <v>412</v>
      </c>
      <c r="D10" s="128" t="s">
        <v>413</v>
      </c>
      <c r="E10" s="128" t="s">
        <v>414</v>
      </c>
      <c r="F10" s="226">
        <v>16.5</v>
      </c>
      <c r="G10" s="226">
        <v>149</v>
      </c>
      <c r="H10" s="34">
        <v>24.85</v>
      </c>
      <c r="I10" s="34">
        <v>85</v>
      </c>
      <c r="J10" s="34">
        <v>110</v>
      </c>
      <c r="K10" s="105" t="s">
        <v>143</v>
      </c>
    </row>
    <row r="11" spans="1:11" ht="15" customHeight="1" hidden="1">
      <c r="A11" s="13" t="s">
        <v>11</v>
      </c>
      <c r="B11" s="31">
        <v>1</v>
      </c>
      <c r="C11" s="128" t="s">
        <v>412</v>
      </c>
      <c r="D11" s="128" t="s">
        <v>413</v>
      </c>
      <c r="E11" s="128" t="s">
        <v>414</v>
      </c>
      <c r="F11" s="226">
        <v>16.5</v>
      </c>
      <c r="G11" s="226">
        <v>149</v>
      </c>
      <c r="H11" s="34">
        <v>24.85</v>
      </c>
      <c r="I11" s="34">
        <v>0.85</v>
      </c>
      <c r="J11" s="34">
        <v>1.1</v>
      </c>
      <c r="K11" s="105" t="s">
        <v>143</v>
      </c>
    </row>
    <row r="12" spans="1:11" ht="15" customHeight="1" hidden="1">
      <c r="A12" s="13" t="s">
        <v>96</v>
      </c>
      <c r="B12" s="31">
        <v>1</v>
      </c>
      <c r="C12" s="128" t="s">
        <v>412</v>
      </c>
      <c r="D12" s="128" t="s">
        <v>413</v>
      </c>
      <c r="E12" s="128" t="s">
        <v>414</v>
      </c>
      <c r="F12" s="226">
        <v>16.5</v>
      </c>
      <c r="G12" s="226">
        <v>149</v>
      </c>
      <c r="H12" s="34">
        <v>24.85</v>
      </c>
      <c r="I12" s="34">
        <v>85</v>
      </c>
      <c r="J12" s="34">
        <v>110</v>
      </c>
      <c r="K12" s="105" t="s">
        <v>143</v>
      </c>
    </row>
    <row r="13" spans="1:11" ht="15" customHeight="1" hidden="1">
      <c r="A13" s="13" t="s">
        <v>97</v>
      </c>
      <c r="B13" s="31">
        <v>1</v>
      </c>
      <c r="C13" s="128" t="s">
        <v>412</v>
      </c>
      <c r="D13" s="128" t="s">
        <v>413</v>
      </c>
      <c r="E13" s="128" t="s">
        <v>414</v>
      </c>
      <c r="F13" s="334">
        <v>16.5</v>
      </c>
      <c r="G13" s="334">
        <v>149</v>
      </c>
      <c r="H13" s="328">
        <v>24.85</v>
      </c>
      <c r="I13" s="328">
        <v>85</v>
      </c>
      <c r="J13" s="328">
        <v>110</v>
      </c>
      <c r="K13" s="105" t="s">
        <v>143</v>
      </c>
    </row>
    <row r="14" spans="1:11" ht="15" customHeight="1" hidden="1">
      <c r="A14" s="13" t="s">
        <v>130</v>
      </c>
      <c r="B14" s="31">
        <v>1</v>
      </c>
      <c r="C14" s="128" t="s">
        <v>412</v>
      </c>
      <c r="D14" s="128" t="s">
        <v>413</v>
      </c>
      <c r="E14" s="128" t="s">
        <v>414</v>
      </c>
      <c r="F14" s="334">
        <v>16.5</v>
      </c>
      <c r="G14" s="334">
        <v>149</v>
      </c>
      <c r="H14" s="328">
        <v>24.85</v>
      </c>
      <c r="I14" s="328">
        <v>85</v>
      </c>
      <c r="J14" s="328">
        <v>109</v>
      </c>
      <c r="K14" s="105" t="s">
        <v>142</v>
      </c>
    </row>
    <row r="15" spans="1:11" ht="15" customHeight="1" hidden="1">
      <c r="A15" s="13" t="s">
        <v>550</v>
      </c>
      <c r="B15" s="31" t="s">
        <v>85</v>
      </c>
      <c r="C15" s="31" t="s">
        <v>85</v>
      </c>
      <c r="D15" s="31" t="s">
        <v>85</v>
      </c>
      <c r="E15" s="31" t="s">
        <v>85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143" t="s">
        <v>85</v>
      </c>
    </row>
    <row r="16" spans="1:11" ht="15" customHeight="1" hidden="1">
      <c r="A16" s="13" t="s">
        <v>521</v>
      </c>
      <c r="B16" s="31" t="s">
        <v>85</v>
      </c>
      <c r="C16" s="31" t="s">
        <v>85</v>
      </c>
      <c r="D16" s="31" t="s">
        <v>85</v>
      </c>
      <c r="E16" s="31" t="s">
        <v>85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143" t="s">
        <v>85</v>
      </c>
    </row>
    <row r="17" spans="1:11" ht="15" customHeight="1">
      <c r="A17" s="13" t="s">
        <v>522</v>
      </c>
      <c r="B17" s="31" t="s">
        <v>85</v>
      </c>
      <c r="C17" s="31" t="s">
        <v>85</v>
      </c>
      <c r="D17" s="31" t="s">
        <v>85</v>
      </c>
      <c r="E17" s="31" t="s">
        <v>85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143" t="s">
        <v>85</v>
      </c>
    </row>
    <row r="18" spans="1:11" ht="15" customHeight="1">
      <c r="A18" s="13" t="s">
        <v>523</v>
      </c>
      <c r="B18" s="31" t="s">
        <v>85</v>
      </c>
      <c r="C18" s="31" t="s">
        <v>85</v>
      </c>
      <c r="D18" s="31" t="s">
        <v>85</v>
      </c>
      <c r="E18" s="31" t="s">
        <v>85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143" t="s">
        <v>85</v>
      </c>
    </row>
    <row r="19" spans="1:11" ht="15" customHeight="1">
      <c r="A19" s="13" t="s">
        <v>524</v>
      </c>
      <c r="B19" s="31" t="s">
        <v>85</v>
      </c>
      <c r="C19" s="31" t="s">
        <v>85</v>
      </c>
      <c r="D19" s="31" t="s">
        <v>85</v>
      </c>
      <c r="E19" s="31" t="s">
        <v>85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143" t="s">
        <v>85</v>
      </c>
    </row>
    <row r="20" spans="1:11" ht="15" customHeight="1">
      <c r="A20" s="13" t="s">
        <v>600</v>
      </c>
      <c r="B20" s="31" t="s">
        <v>85</v>
      </c>
      <c r="C20" s="31" t="s">
        <v>85</v>
      </c>
      <c r="D20" s="31" t="s">
        <v>85</v>
      </c>
      <c r="E20" s="31" t="s">
        <v>85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143" t="s">
        <v>85</v>
      </c>
    </row>
    <row r="21" spans="1:11" ht="15" customHeight="1">
      <c r="A21" s="13" t="s">
        <v>601</v>
      </c>
      <c r="B21" s="31" t="s">
        <v>85</v>
      </c>
      <c r="C21" s="31" t="s">
        <v>85</v>
      </c>
      <c r="D21" s="31" t="s">
        <v>85</v>
      </c>
      <c r="E21" s="31" t="s">
        <v>85</v>
      </c>
      <c r="F21" s="227">
        <f>SUM(F24)</f>
        <v>0</v>
      </c>
      <c r="G21" s="227">
        <f>SUM(G24)</f>
        <v>0</v>
      </c>
      <c r="H21" s="227">
        <f>SUM(H24)</f>
        <v>0</v>
      </c>
      <c r="I21" s="227">
        <f>SUM(I24)</f>
        <v>0</v>
      </c>
      <c r="J21" s="227">
        <f>SUM(J24)</f>
        <v>0</v>
      </c>
      <c r="K21" s="143" t="s">
        <v>85</v>
      </c>
    </row>
    <row r="22" spans="1:11" ht="15" customHeight="1">
      <c r="A22" s="142"/>
      <c r="B22" s="48"/>
      <c r="C22" s="70"/>
      <c r="D22" s="28"/>
      <c r="E22" s="28"/>
      <c r="F22" s="45"/>
      <c r="G22" s="45"/>
      <c r="H22" s="44"/>
      <c r="I22" s="44"/>
      <c r="J22" s="44"/>
      <c r="K22" s="149"/>
    </row>
    <row r="23" spans="1:11" ht="15" customHeight="1" hidden="1">
      <c r="A23" s="26" t="s">
        <v>128</v>
      </c>
      <c r="B23" s="42">
        <v>45</v>
      </c>
      <c r="C23" s="26" t="s">
        <v>93</v>
      </c>
      <c r="D23" s="43" t="s">
        <v>29</v>
      </c>
      <c r="E23" s="43" t="s">
        <v>138</v>
      </c>
      <c r="F23" s="45">
        <v>16.5</v>
      </c>
      <c r="G23" s="45">
        <v>149</v>
      </c>
      <c r="H23" s="44">
        <v>0</v>
      </c>
      <c r="I23" s="44">
        <v>0</v>
      </c>
      <c r="J23" s="44">
        <v>0</v>
      </c>
      <c r="K23" s="106" t="s">
        <v>142</v>
      </c>
    </row>
    <row r="24" spans="1:10" ht="16.5">
      <c r="A24" s="89" t="s">
        <v>579</v>
      </c>
      <c r="B24" s="39"/>
      <c r="C24" s="84"/>
      <c r="D24" s="84"/>
      <c r="E24" s="5"/>
      <c r="J24" s="6"/>
    </row>
    <row r="25" ht="16.5">
      <c r="A25" s="10" t="s">
        <v>597</v>
      </c>
    </row>
    <row r="26" ht="16.5">
      <c r="A26" s="39"/>
    </row>
    <row r="27" ht="16.5">
      <c r="A27" s="36"/>
    </row>
    <row r="28" ht="16.5">
      <c r="A28" s="36"/>
    </row>
    <row r="29" ht="16.5">
      <c r="A29" s="36"/>
    </row>
  </sheetData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57.75" customHeight="1">
      <c r="A1" s="460" t="s">
        <v>628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31">
        <v>1</v>
      </c>
      <c r="C5" s="51" t="s">
        <v>129</v>
      </c>
      <c r="D5" s="52"/>
      <c r="E5" s="52"/>
      <c r="F5" s="34">
        <v>31</v>
      </c>
      <c r="G5" s="34">
        <v>546</v>
      </c>
      <c r="H5" s="34">
        <v>70</v>
      </c>
      <c r="I5" s="34">
        <v>9.35</v>
      </c>
      <c r="J5" s="34">
        <v>9.8</v>
      </c>
      <c r="K5" s="105" t="s">
        <v>94</v>
      </c>
    </row>
    <row r="6" spans="1:11" ht="13.5" customHeight="1" hidden="1">
      <c r="A6" s="13" t="s">
        <v>103</v>
      </c>
      <c r="B6" s="31">
        <v>1</v>
      </c>
      <c r="C6" s="51" t="s">
        <v>129</v>
      </c>
      <c r="D6" s="52"/>
      <c r="E6" s="52"/>
      <c r="F6" s="34">
        <v>31</v>
      </c>
      <c r="G6" s="34">
        <v>546</v>
      </c>
      <c r="H6" s="34">
        <v>70</v>
      </c>
      <c r="I6" s="34">
        <v>9.48</v>
      </c>
      <c r="J6" s="34">
        <v>9.8</v>
      </c>
      <c r="K6" s="105" t="s">
        <v>94</v>
      </c>
    </row>
    <row r="7" spans="1:11" ht="13.5" customHeight="1" hidden="1">
      <c r="A7" s="13" t="s">
        <v>7</v>
      </c>
      <c r="B7" s="31">
        <v>1</v>
      </c>
      <c r="C7" s="51" t="s">
        <v>129</v>
      </c>
      <c r="D7" s="52"/>
      <c r="E7" s="52"/>
      <c r="F7" s="34">
        <v>31</v>
      </c>
      <c r="G7" s="34">
        <v>546</v>
      </c>
      <c r="H7" s="34">
        <v>70</v>
      </c>
      <c r="I7" s="34">
        <v>9.48</v>
      </c>
      <c r="J7" s="34">
        <v>9.8</v>
      </c>
      <c r="K7" s="105" t="s">
        <v>94</v>
      </c>
    </row>
    <row r="8" spans="1:11" ht="13.5" customHeight="1" hidden="1">
      <c r="A8" s="13" t="s">
        <v>8</v>
      </c>
      <c r="B8" s="31">
        <v>1</v>
      </c>
      <c r="C8" s="51" t="s">
        <v>129</v>
      </c>
      <c r="D8" s="52"/>
      <c r="E8" s="52"/>
      <c r="F8" s="34">
        <v>31</v>
      </c>
      <c r="G8" s="34">
        <v>546</v>
      </c>
      <c r="H8" s="34">
        <v>70</v>
      </c>
      <c r="I8" s="34">
        <v>8.9</v>
      </c>
      <c r="J8" s="34">
        <v>9.8</v>
      </c>
      <c r="K8" s="105" t="s">
        <v>94</v>
      </c>
    </row>
    <row r="9" spans="1:11" ht="15" customHeight="1" hidden="1">
      <c r="A9" s="13" t="s">
        <v>9</v>
      </c>
      <c r="B9" s="31">
        <v>1</v>
      </c>
      <c r="C9" s="52" t="s">
        <v>155</v>
      </c>
      <c r="D9" s="51"/>
      <c r="E9" s="51"/>
      <c r="F9" s="110"/>
      <c r="G9" s="111"/>
      <c r="H9" s="34">
        <v>70</v>
      </c>
      <c r="I9" s="34">
        <v>8.9</v>
      </c>
      <c r="J9" s="34">
        <v>9.8</v>
      </c>
      <c r="K9" s="54" t="s">
        <v>129</v>
      </c>
    </row>
    <row r="10" spans="1:11" ht="15" customHeight="1" hidden="1">
      <c r="A10" s="13" t="s">
        <v>10</v>
      </c>
      <c r="B10" s="31">
        <v>1</v>
      </c>
      <c r="C10" s="522" t="s">
        <v>129</v>
      </c>
      <c r="D10" s="563"/>
      <c r="E10" s="563"/>
      <c r="F10" s="563"/>
      <c r="G10" s="563"/>
      <c r="H10" s="564"/>
      <c r="I10" s="34">
        <v>890</v>
      </c>
      <c r="J10" s="34">
        <v>980</v>
      </c>
      <c r="K10" s="232" t="s">
        <v>129</v>
      </c>
    </row>
    <row r="11" spans="1:11" ht="15" customHeight="1" hidden="1">
      <c r="A11" s="13" t="s">
        <v>11</v>
      </c>
      <c r="B11" s="31">
        <v>1</v>
      </c>
      <c r="C11" s="519" t="s">
        <v>129</v>
      </c>
      <c r="D11" s="511"/>
      <c r="E11" s="511"/>
      <c r="F11" s="511"/>
      <c r="G11" s="511"/>
      <c r="H11" s="512"/>
      <c r="I11" s="34">
        <v>8.9</v>
      </c>
      <c r="J11" s="34">
        <v>9.8</v>
      </c>
      <c r="K11" s="232" t="s">
        <v>129</v>
      </c>
    </row>
    <row r="12" spans="1:11" ht="15" customHeight="1" hidden="1">
      <c r="A12" s="13" t="s">
        <v>96</v>
      </c>
      <c r="B12" s="31">
        <v>1</v>
      </c>
      <c r="C12" s="519" t="s">
        <v>129</v>
      </c>
      <c r="D12" s="511"/>
      <c r="E12" s="511"/>
      <c r="F12" s="511"/>
      <c r="G12" s="511"/>
      <c r="H12" s="512"/>
      <c r="I12" s="34">
        <v>892</v>
      </c>
      <c r="J12" s="34">
        <v>980</v>
      </c>
      <c r="K12" s="232" t="s">
        <v>129</v>
      </c>
    </row>
    <row r="13" spans="1:11" ht="15" customHeight="1" hidden="1">
      <c r="A13" s="13" t="s">
        <v>97</v>
      </c>
      <c r="B13" s="31">
        <v>1</v>
      </c>
      <c r="C13" s="519" t="s">
        <v>129</v>
      </c>
      <c r="D13" s="511"/>
      <c r="E13" s="511"/>
      <c r="F13" s="511"/>
      <c r="G13" s="511"/>
      <c r="H13" s="512"/>
      <c r="I13" s="328">
        <v>892</v>
      </c>
      <c r="J13" s="328">
        <v>980</v>
      </c>
      <c r="K13" s="232" t="s">
        <v>129</v>
      </c>
    </row>
    <row r="14" spans="1:11" ht="15" customHeight="1" hidden="1">
      <c r="A14" s="13" t="s">
        <v>130</v>
      </c>
      <c r="B14" s="31">
        <v>1</v>
      </c>
      <c r="C14" s="519" t="s">
        <v>129</v>
      </c>
      <c r="D14" s="511"/>
      <c r="E14" s="511"/>
      <c r="F14" s="511"/>
      <c r="G14" s="511"/>
      <c r="H14" s="512"/>
      <c r="I14" s="328">
        <v>914</v>
      </c>
      <c r="J14" s="328">
        <v>973</v>
      </c>
      <c r="K14" s="232" t="s">
        <v>129</v>
      </c>
    </row>
    <row r="15" spans="1:11" ht="15" customHeight="1" hidden="1">
      <c r="A15" s="13" t="s">
        <v>551</v>
      </c>
      <c r="B15" s="31">
        <v>1</v>
      </c>
      <c r="C15" s="519" t="s">
        <v>422</v>
      </c>
      <c r="D15" s="511"/>
      <c r="E15" s="511"/>
      <c r="F15" s="511"/>
      <c r="G15" s="511"/>
      <c r="H15" s="512"/>
      <c r="I15" s="328">
        <v>914</v>
      </c>
      <c r="J15" s="328">
        <v>972</v>
      </c>
      <c r="K15" s="232" t="s">
        <v>486</v>
      </c>
    </row>
    <row r="16" spans="1:11" ht="15" customHeight="1" hidden="1">
      <c r="A16" s="13" t="s">
        <v>521</v>
      </c>
      <c r="B16" s="31">
        <v>1</v>
      </c>
      <c r="C16" s="519" t="s">
        <v>422</v>
      </c>
      <c r="D16" s="511"/>
      <c r="E16" s="511"/>
      <c r="F16" s="511"/>
      <c r="G16" s="511"/>
      <c r="H16" s="512"/>
      <c r="I16" s="328">
        <v>914</v>
      </c>
      <c r="J16" s="328">
        <v>972</v>
      </c>
      <c r="K16" s="232" t="s">
        <v>487</v>
      </c>
    </row>
    <row r="17" spans="1:11" ht="15" customHeight="1">
      <c r="A17" s="13" t="s">
        <v>522</v>
      </c>
      <c r="B17" s="31">
        <v>1</v>
      </c>
      <c r="C17" s="519" t="s">
        <v>422</v>
      </c>
      <c r="D17" s="511"/>
      <c r="E17" s="511"/>
      <c r="F17" s="511"/>
      <c r="G17" s="511"/>
      <c r="H17" s="512"/>
      <c r="I17" s="328">
        <v>898</v>
      </c>
      <c r="J17" s="328">
        <v>972</v>
      </c>
      <c r="K17" s="232" t="s">
        <v>487</v>
      </c>
    </row>
    <row r="18" spans="1:11" ht="15" customHeight="1">
      <c r="A18" s="13" t="s">
        <v>523</v>
      </c>
      <c r="B18" s="31">
        <v>1</v>
      </c>
      <c r="C18" s="519" t="s">
        <v>422</v>
      </c>
      <c r="D18" s="511"/>
      <c r="E18" s="511"/>
      <c r="F18" s="511"/>
      <c r="G18" s="511"/>
      <c r="H18" s="512"/>
      <c r="I18" s="328">
        <v>892</v>
      </c>
      <c r="J18" s="328">
        <v>972</v>
      </c>
      <c r="K18" s="232" t="s">
        <v>487</v>
      </c>
    </row>
    <row r="19" spans="1:11" ht="15" customHeight="1">
      <c r="A19" s="13" t="s">
        <v>524</v>
      </c>
      <c r="B19" s="31">
        <v>1</v>
      </c>
      <c r="C19" s="519" t="s">
        <v>422</v>
      </c>
      <c r="D19" s="511"/>
      <c r="E19" s="511"/>
      <c r="F19" s="511"/>
      <c r="G19" s="511"/>
      <c r="H19" s="512"/>
      <c r="I19" s="328">
        <v>892</v>
      </c>
      <c r="J19" s="328">
        <v>972</v>
      </c>
      <c r="K19" s="232" t="s">
        <v>487</v>
      </c>
    </row>
    <row r="20" spans="1:11" ht="15" customHeight="1">
      <c r="A20" s="13" t="s">
        <v>600</v>
      </c>
      <c r="B20" s="31">
        <v>1</v>
      </c>
      <c r="C20" s="519" t="s">
        <v>422</v>
      </c>
      <c r="D20" s="511"/>
      <c r="E20" s="511"/>
      <c r="F20" s="511"/>
      <c r="G20" s="511"/>
      <c r="H20" s="512"/>
      <c r="I20" s="328">
        <v>892</v>
      </c>
      <c r="J20" s="328">
        <v>949</v>
      </c>
      <c r="K20" s="232" t="s">
        <v>487</v>
      </c>
    </row>
    <row r="21" spans="1:11" ht="15" customHeight="1">
      <c r="A21" s="13" t="s">
        <v>601</v>
      </c>
      <c r="B21" s="31">
        <v>1</v>
      </c>
      <c r="C21" s="519" t="s">
        <v>422</v>
      </c>
      <c r="D21" s="511"/>
      <c r="E21" s="511"/>
      <c r="F21" s="511"/>
      <c r="G21" s="511"/>
      <c r="H21" s="512"/>
      <c r="I21" s="279">
        <f>SUM(I23)</f>
        <v>902</v>
      </c>
      <c r="J21" s="279">
        <f>SUM(J23)</f>
        <v>949</v>
      </c>
      <c r="K21" s="232" t="s">
        <v>487</v>
      </c>
    </row>
    <row r="22" spans="1:11" ht="15" customHeight="1">
      <c r="A22" s="13"/>
      <c r="B22" s="31"/>
      <c r="C22" s="243"/>
      <c r="D22" s="244"/>
      <c r="E22" s="244"/>
      <c r="F22" s="244"/>
      <c r="G22" s="244"/>
      <c r="H22" s="246"/>
      <c r="I22" s="279"/>
      <c r="J22" s="279"/>
      <c r="K22" s="232"/>
    </row>
    <row r="23" spans="1:11" ht="15" customHeight="1">
      <c r="A23" s="26" t="s">
        <v>364</v>
      </c>
      <c r="B23" s="42">
        <v>33</v>
      </c>
      <c r="C23" s="26" t="s">
        <v>67</v>
      </c>
      <c r="D23" s="43" t="s">
        <v>31</v>
      </c>
      <c r="E23" s="43" t="s">
        <v>485</v>
      </c>
      <c r="F23" s="305">
        <v>34</v>
      </c>
      <c r="G23" s="305">
        <v>982.5</v>
      </c>
      <c r="H23" s="309">
        <v>80</v>
      </c>
      <c r="I23" s="309">
        <v>902</v>
      </c>
      <c r="J23" s="309">
        <v>949</v>
      </c>
      <c r="K23" s="265" t="s">
        <v>564</v>
      </c>
    </row>
    <row r="24" spans="1:10" ht="16.5">
      <c r="A24" s="10" t="s">
        <v>596</v>
      </c>
      <c r="E24" s="5"/>
      <c r="J24" s="6"/>
    </row>
    <row r="25" spans="1:8" ht="16.5">
      <c r="A25" s="39"/>
      <c r="H25" s="276">
        <f>SUM(H23)</f>
        <v>80</v>
      </c>
    </row>
    <row r="26" ht="16.5">
      <c r="A26" s="39"/>
    </row>
    <row r="27" ht="16.5">
      <c r="A27" s="36"/>
    </row>
    <row r="28" ht="16.5">
      <c r="A28" s="36"/>
    </row>
    <row r="29" ht="16.5">
      <c r="A29" s="36"/>
    </row>
  </sheetData>
  <mergeCells count="12">
    <mergeCell ref="C10:H10"/>
    <mergeCell ref="C11:H11"/>
    <mergeCell ref="C12:H12"/>
    <mergeCell ref="C13:H13"/>
    <mergeCell ref="C18:H18"/>
    <mergeCell ref="C21:H21"/>
    <mergeCell ref="C14:H14"/>
    <mergeCell ref="C19:H19"/>
    <mergeCell ref="C15:H15"/>
    <mergeCell ref="C16:H16"/>
    <mergeCell ref="C17:H17"/>
    <mergeCell ref="C20:H20"/>
  </mergeCells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517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406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103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552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553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>
      <c r="A17" s="13" t="s">
        <v>554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555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556</v>
      </c>
      <c r="B19" s="31"/>
      <c r="C19" s="128"/>
      <c r="D19" s="128"/>
      <c r="E19" s="128"/>
      <c r="F19" s="129"/>
      <c r="G19" s="129"/>
      <c r="H19" s="34">
        <f aca="true" t="shared" si="0" ref="H19:J20">SUM(H22)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600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601</v>
      </c>
      <c r="B21" s="31"/>
      <c r="C21" s="128"/>
      <c r="D21" s="128"/>
      <c r="E21" s="128"/>
      <c r="F21" s="129"/>
      <c r="G21" s="129"/>
      <c r="H21" s="34">
        <f>SUM(H23)</f>
        <v>0</v>
      </c>
      <c r="I21" s="34">
        <f>SUM(I23)</f>
        <v>0</v>
      </c>
      <c r="J21" s="34">
        <f>SUM(J23)</f>
        <v>0</v>
      </c>
      <c r="K21" s="52"/>
    </row>
    <row r="22" spans="1:11" ht="15" customHeight="1">
      <c r="A22" s="26"/>
      <c r="B22" s="42"/>
      <c r="C22" s="26"/>
      <c r="D22" s="43"/>
      <c r="E22" s="43"/>
      <c r="F22" s="44"/>
      <c r="G22" s="44"/>
      <c r="H22" s="44"/>
      <c r="I22" s="44"/>
      <c r="J22" s="44"/>
      <c r="K22" s="71"/>
    </row>
    <row r="23" spans="1:10" ht="16.5">
      <c r="A23" s="10" t="s">
        <v>596</v>
      </c>
      <c r="E23" s="5"/>
      <c r="J23" s="6"/>
    </row>
    <row r="24" ht="16.5">
      <c r="A24" s="39"/>
    </row>
    <row r="25" ht="16.5">
      <c r="A25" s="39"/>
    </row>
    <row r="26" ht="16.5">
      <c r="A26" s="36"/>
    </row>
    <row r="27" ht="16.5">
      <c r="A27" s="36"/>
    </row>
    <row r="28" ht="16.5">
      <c r="A28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36">
      <selection activeCell="H47" sqref="H47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7" width="8.625" style="5" customWidth="1"/>
    <col min="8" max="8" width="10.625" style="5" customWidth="1"/>
    <col min="9" max="10" width="11.625" style="5" customWidth="1"/>
    <col min="11" max="11" width="23.00390625" style="6" customWidth="1"/>
    <col min="12" max="16384" width="9.00390625" style="6" customWidth="1"/>
  </cols>
  <sheetData>
    <row r="1" spans="1:11" s="15" customFormat="1" ht="27.75">
      <c r="A1" s="1" t="s">
        <v>605</v>
      </c>
      <c r="B1" s="1"/>
      <c r="C1" s="1"/>
      <c r="D1" s="1"/>
      <c r="E1" s="1"/>
      <c r="F1" s="14"/>
      <c r="G1" s="14"/>
      <c r="H1" s="14"/>
      <c r="I1" s="14"/>
      <c r="J1" s="14"/>
      <c r="K1" s="1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405</v>
      </c>
      <c r="B3" s="20" t="s">
        <v>99</v>
      </c>
      <c r="C3" s="21" t="s">
        <v>35</v>
      </c>
      <c r="D3" s="22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1.7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s="87" customFormat="1" ht="12.75" customHeight="1" hidden="1">
      <c r="A5" s="85" t="s">
        <v>101</v>
      </c>
      <c r="B5" s="31">
        <v>2</v>
      </c>
      <c r="C5" s="32" t="s">
        <v>102</v>
      </c>
      <c r="D5" s="33"/>
      <c r="E5" s="33"/>
      <c r="F5" s="96">
        <v>129.7</v>
      </c>
      <c r="G5" s="96">
        <v>710</v>
      </c>
      <c r="H5" s="96">
        <v>1024</v>
      </c>
      <c r="I5" s="96">
        <v>359</v>
      </c>
      <c r="J5" s="96">
        <v>406</v>
      </c>
      <c r="K5" s="33" t="s">
        <v>102</v>
      </c>
    </row>
    <row r="6" spans="1:11" s="87" customFormat="1" ht="12.75" customHeight="1" hidden="1">
      <c r="A6" s="13" t="s">
        <v>103</v>
      </c>
      <c r="B6" s="40">
        <v>2</v>
      </c>
      <c r="C6" s="2" t="s">
        <v>102</v>
      </c>
      <c r="D6" s="23"/>
      <c r="E6" s="23"/>
      <c r="F6" s="96">
        <v>129.7</v>
      </c>
      <c r="G6" s="96">
        <v>710</v>
      </c>
      <c r="H6" s="96">
        <v>1024</v>
      </c>
      <c r="I6" s="96">
        <v>359</v>
      </c>
      <c r="J6" s="96">
        <v>406</v>
      </c>
      <c r="K6" s="23" t="s">
        <v>102</v>
      </c>
    </row>
    <row r="7" spans="1:11" s="87" customFormat="1" ht="12.75" customHeight="1" hidden="1">
      <c r="A7" s="13" t="s">
        <v>7</v>
      </c>
      <c r="B7" s="40">
        <v>2</v>
      </c>
      <c r="C7" s="2" t="s">
        <v>102</v>
      </c>
      <c r="D7" s="23"/>
      <c r="E7" s="23"/>
      <c r="F7" s="96">
        <v>129.7</v>
      </c>
      <c r="G7" s="96">
        <v>710</v>
      </c>
      <c r="H7" s="96">
        <v>1024</v>
      </c>
      <c r="I7" s="96">
        <v>359</v>
      </c>
      <c r="J7" s="96">
        <v>406</v>
      </c>
      <c r="K7" s="23" t="s">
        <v>102</v>
      </c>
    </row>
    <row r="8" spans="1:11" s="87" customFormat="1" ht="12.75" customHeight="1" hidden="1">
      <c r="A8" s="92" t="s">
        <v>8</v>
      </c>
      <c r="B8" s="93">
        <v>2</v>
      </c>
      <c r="C8" s="94" t="s">
        <v>102</v>
      </c>
      <c r="D8" s="95"/>
      <c r="E8" s="95"/>
      <c r="F8" s="96">
        <v>129.7</v>
      </c>
      <c r="G8" s="96">
        <v>710</v>
      </c>
      <c r="H8" s="96">
        <v>1024</v>
      </c>
      <c r="I8" s="96">
        <v>327</v>
      </c>
      <c r="J8" s="96">
        <v>406</v>
      </c>
      <c r="K8" s="23" t="s">
        <v>102</v>
      </c>
    </row>
    <row r="9" spans="1:11" s="87" customFormat="1" ht="15" customHeight="1" hidden="1">
      <c r="A9" s="13" t="s">
        <v>9</v>
      </c>
      <c r="B9" s="40">
        <v>2</v>
      </c>
      <c r="C9" s="118" t="s">
        <v>144</v>
      </c>
      <c r="D9" s="119"/>
      <c r="E9" s="109"/>
      <c r="F9" s="120"/>
      <c r="G9" s="121"/>
      <c r="H9" s="96">
        <v>1024</v>
      </c>
      <c r="I9" s="96">
        <v>327</v>
      </c>
      <c r="J9" s="96">
        <v>406</v>
      </c>
      <c r="K9" s="23" t="s">
        <v>102</v>
      </c>
    </row>
    <row r="10" spans="1:11" s="87" customFormat="1" ht="16.5" customHeight="1" hidden="1">
      <c r="A10" s="13" t="s">
        <v>10</v>
      </c>
      <c r="B10" s="40">
        <v>2</v>
      </c>
      <c r="C10" s="510" t="s">
        <v>428</v>
      </c>
      <c r="D10" s="511"/>
      <c r="E10" s="511"/>
      <c r="F10" s="511"/>
      <c r="G10" s="511"/>
      <c r="H10" s="512"/>
      <c r="I10" s="96">
        <v>32700</v>
      </c>
      <c r="J10" s="96">
        <v>40600</v>
      </c>
      <c r="K10" s="25" t="s">
        <v>102</v>
      </c>
    </row>
    <row r="11" spans="1:11" s="87" customFormat="1" ht="15" customHeight="1" hidden="1">
      <c r="A11" s="13" t="s">
        <v>95</v>
      </c>
      <c r="B11" s="40">
        <v>2</v>
      </c>
      <c r="C11" s="510" t="s">
        <v>428</v>
      </c>
      <c r="D11" s="511"/>
      <c r="E11" s="511"/>
      <c r="F11" s="511"/>
      <c r="G11" s="511"/>
      <c r="H11" s="512"/>
      <c r="I11" s="96">
        <v>327</v>
      </c>
      <c r="J11" s="96">
        <v>406</v>
      </c>
      <c r="K11" s="25" t="s">
        <v>102</v>
      </c>
    </row>
    <row r="12" spans="1:11" s="87" customFormat="1" ht="13.5" customHeight="1" hidden="1">
      <c r="A12" s="13" t="s">
        <v>109</v>
      </c>
      <c r="B12" s="40">
        <v>2</v>
      </c>
      <c r="C12" s="510" t="s">
        <v>428</v>
      </c>
      <c r="D12" s="511"/>
      <c r="E12" s="511"/>
      <c r="F12" s="511"/>
      <c r="G12" s="511"/>
      <c r="H12" s="512"/>
      <c r="I12" s="96">
        <v>32700</v>
      </c>
      <c r="J12" s="96">
        <v>40600</v>
      </c>
      <c r="K12" s="25" t="s">
        <v>102</v>
      </c>
    </row>
    <row r="13" spans="1:11" s="87" customFormat="1" ht="13.5" customHeight="1" hidden="1">
      <c r="A13" s="13" t="s">
        <v>98</v>
      </c>
      <c r="B13" s="40">
        <v>2</v>
      </c>
      <c r="C13" s="510" t="s">
        <v>428</v>
      </c>
      <c r="D13" s="511"/>
      <c r="E13" s="511"/>
      <c r="F13" s="511"/>
      <c r="G13" s="511"/>
      <c r="H13" s="512"/>
      <c r="I13" s="324">
        <v>32700</v>
      </c>
      <c r="J13" s="324">
        <v>40600</v>
      </c>
      <c r="K13" s="25" t="s">
        <v>102</v>
      </c>
    </row>
    <row r="14" spans="1:11" s="87" customFormat="1" ht="13.5" customHeight="1" hidden="1">
      <c r="A14" s="13" t="s">
        <v>130</v>
      </c>
      <c r="B14" s="40">
        <v>2</v>
      </c>
      <c r="C14" s="510" t="s">
        <v>428</v>
      </c>
      <c r="D14" s="511"/>
      <c r="E14" s="511"/>
      <c r="F14" s="511"/>
      <c r="G14" s="511"/>
      <c r="H14" s="512"/>
      <c r="I14" s="324">
        <v>32700</v>
      </c>
      <c r="J14" s="324">
        <v>40600</v>
      </c>
      <c r="K14" s="25" t="s">
        <v>102</v>
      </c>
    </row>
    <row r="15" spans="1:11" s="258" customFormat="1" ht="14.25" customHeight="1" hidden="1">
      <c r="A15" s="85" t="s">
        <v>535</v>
      </c>
      <c r="B15" s="31">
        <v>10</v>
      </c>
      <c r="C15" s="505" t="s">
        <v>300</v>
      </c>
      <c r="D15" s="513"/>
      <c r="E15" s="513"/>
      <c r="F15" s="513"/>
      <c r="G15" s="513"/>
      <c r="H15" s="514"/>
      <c r="I15" s="324">
        <v>34939.95</v>
      </c>
      <c r="J15" s="324">
        <v>41708.75</v>
      </c>
      <c r="K15" s="509" t="s">
        <v>299</v>
      </c>
    </row>
    <row r="16" spans="1:11" s="258" customFormat="1" ht="14.25" customHeight="1" hidden="1">
      <c r="A16" s="259"/>
      <c r="B16" s="260"/>
      <c r="C16" s="515"/>
      <c r="D16" s="513"/>
      <c r="E16" s="513"/>
      <c r="F16" s="513"/>
      <c r="G16" s="513"/>
      <c r="H16" s="514"/>
      <c r="I16" s="325"/>
      <c r="J16" s="325"/>
      <c r="K16" s="509"/>
    </row>
    <row r="17" spans="1:11" s="258" customFormat="1" ht="14.25" customHeight="1" hidden="1">
      <c r="A17" s="259"/>
      <c r="B17" s="260"/>
      <c r="C17" s="515"/>
      <c r="D17" s="513"/>
      <c r="E17" s="513"/>
      <c r="F17" s="513"/>
      <c r="G17" s="513"/>
      <c r="H17" s="514"/>
      <c r="I17" s="325"/>
      <c r="J17" s="325"/>
      <c r="K17" s="509"/>
    </row>
    <row r="18" spans="1:11" s="87" customFormat="1" ht="15" customHeight="1" hidden="1">
      <c r="A18" s="13" t="s">
        <v>536</v>
      </c>
      <c r="B18" s="40">
        <v>11</v>
      </c>
      <c r="C18" s="505" t="s">
        <v>438</v>
      </c>
      <c r="D18" s="506"/>
      <c r="E18" s="506"/>
      <c r="F18" s="506"/>
      <c r="G18" s="506"/>
      <c r="H18" s="507"/>
      <c r="I18" s="324">
        <v>34998.75</v>
      </c>
      <c r="J18" s="324">
        <v>41843.45</v>
      </c>
      <c r="K18" s="509" t="s">
        <v>439</v>
      </c>
    </row>
    <row r="19" spans="1:11" ht="15" customHeight="1" hidden="1">
      <c r="A19" s="36"/>
      <c r="B19" s="37"/>
      <c r="C19" s="508"/>
      <c r="D19" s="506"/>
      <c r="E19" s="506"/>
      <c r="F19" s="506"/>
      <c r="G19" s="506"/>
      <c r="H19" s="507"/>
      <c r="I19" s="324"/>
      <c r="J19" s="324"/>
      <c r="K19" s="509"/>
    </row>
    <row r="20" spans="1:11" ht="30" customHeight="1" hidden="1">
      <c r="A20" s="36"/>
      <c r="B20" s="37"/>
      <c r="C20" s="508"/>
      <c r="D20" s="506"/>
      <c r="E20" s="506"/>
      <c r="F20" s="506"/>
      <c r="G20" s="506"/>
      <c r="H20" s="507"/>
      <c r="I20" s="324"/>
      <c r="J20" s="324"/>
      <c r="K20" s="509"/>
    </row>
    <row r="21" spans="1:12" s="90" customFormat="1" ht="15" customHeight="1">
      <c r="A21" s="130" t="s">
        <v>537</v>
      </c>
      <c r="B21" s="40">
        <v>11</v>
      </c>
      <c r="C21" s="505" t="s">
        <v>438</v>
      </c>
      <c r="D21" s="506"/>
      <c r="E21" s="506"/>
      <c r="F21" s="506"/>
      <c r="G21" s="506"/>
      <c r="H21" s="507"/>
      <c r="I21" s="324">
        <v>35083</v>
      </c>
      <c r="J21" s="324">
        <v>41882</v>
      </c>
      <c r="K21" s="509" t="s">
        <v>439</v>
      </c>
      <c r="L21" s="89"/>
    </row>
    <row r="22" spans="1:12" s="90" customFormat="1" ht="15" customHeight="1">
      <c r="A22" s="161"/>
      <c r="B22" s="162"/>
      <c r="C22" s="508"/>
      <c r="D22" s="506"/>
      <c r="E22" s="506"/>
      <c r="F22" s="506"/>
      <c r="G22" s="506"/>
      <c r="H22" s="507"/>
      <c r="I22" s="91"/>
      <c r="J22" s="91"/>
      <c r="K22" s="509"/>
      <c r="L22" s="89"/>
    </row>
    <row r="23" spans="1:12" s="90" customFormat="1" ht="30" customHeight="1">
      <c r="A23" s="161"/>
      <c r="B23" s="162"/>
      <c r="C23" s="508"/>
      <c r="D23" s="506"/>
      <c r="E23" s="506"/>
      <c r="F23" s="506"/>
      <c r="G23" s="506"/>
      <c r="H23" s="507"/>
      <c r="I23" s="91"/>
      <c r="J23" s="91"/>
      <c r="K23" s="509"/>
      <c r="L23" s="89"/>
    </row>
    <row r="24" spans="1:12" s="90" customFormat="1" ht="15" customHeight="1">
      <c r="A24" s="130" t="s">
        <v>538</v>
      </c>
      <c r="B24" s="40">
        <v>11</v>
      </c>
      <c r="C24" s="505" t="s">
        <v>438</v>
      </c>
      <c r="D24" s="506"/>
      <c r="E24" s="506"/>
      <c r="F24" s="506"/>
      <c r="G24" s="506"/>
      <c r="H24" s="507"/>
      <c r="I24" s="324">
        <v>35083</v>
      </c>
      <c r="J24" s="324">
        <v>41882</v>
      </c>
      <c r="K24" s="509" t="s">
        <v>439</v>
      </c>
      <c r="L24" s="89"/>
    </row>
    <row r="25" spans="1:12" s="90" customFormat="1" ht="15" customHeight="1">
      <c r="A25" s="161"/>
      <c r="B25" s="162"/>
      <c r="C25" s="508"/>
      <c r="D25" s="506"/>
      <c r="E25" s="506"/>
      <c r="F25" s="506"/>
      <c r="G25" s="506"/>
      <c r="H25" s="507"/>
      <c r="I25" s="91"/>
      <c r="J25" s="91"/>
      <c r="K25" s="509"/>
      <c r="L25" s="89"/>
    </row>
    <row r="26" spans="1:12" s="90" customFormat="1" ht="30" customHeight="1">
      <c r="A26" s="161"/>
      <c r="B26" s="162"/>
      <c r="C26" s="508"/>
      <c r="D26" s="506"/>
      <c r="E26" s="506"/>
      <c r="F26" s="506"/>
      <c r="G26" s="506"/>
      <c r="H26" s="507"/>
      <c r="I26" s="91"/>
      <c r="J26" s="91"/>
      <c r="K26" s="509"/>
      <c r="L26" s="89"/>
    </row>
    <row r="27" spans="1:11" s="87" customFormat="1" ht="15" customHeight="1">
      <c r="A27" s="130" t="s">
        <v>539</v>
      </c>
      <c r="B27" s="40">
        <v>11</v>
      </c>
      <c r="C27" s="505" t="s">
        <v>438</v>
      </c>
      <c r="D27" s="506"/>
      <c r="E27" s="506"/>
      <c r="F27" s="506"/>
      <c r="G27" s="506"/>
      <c r="H27" s="507"/>
      <c r="I27" s="274">
        <v>35060</v>
      </c>
      <c r="J27" s="274">
        <v>41895</v>
      </c>
      <c r="K27" s="509" t="s">
        <v>439</v>
      </c>
    </row>
    <row r="28" spans="1:11" ht="15" customHeight="1">
      <c r="A28" s="36"/>
      <c r="B28" s="37"/>
      <c r="C28" s="508"/>
      <c r="D28" s="506"/>
      <c r="E28" s="506"/>
      <c r="F28" s="506"/>
      <c r="G28" s="506"/>
      <c r="H28" s="507"/>
      <c r="I28" s="96"/>
      <c r="J28" s="96"/>
      <c r="K28" s="509"/>
    </row>
    <row r="29" spans="1:11" ht="30" customHeight="1">
      <c r="A29" s="36"/>
      <c r="B29" s="37"/>
      <c r="C29" s="508"/>
      <c r="D29" s="506"/>
      <c r="E29" s="506"/>
      <c r="F29" s="506"/>
      <c r="G29" s="506"/>
      <c r="H29" s="507"/>
      <c r="I29" s="96"/>
      <c r="J29" s="96"/>
      <c r="K29" s="509"/>
    </row>
    <row r="30" spans="1:11" ht="15" customHeight="1">
      <c r="A30" s="130" t="s">
        <v>562</v>
      </c>
      <c r="B30" s="40">
        <v>11</v>
      </c>
      <c r="C30" s="505" t="s">
        <v>438</v>
      </c>
      <c r="D30" s="506"/>
      <c r="E30" s="506"/>
      <c r="F30" s="506"/>
      <c r="G30" s="506"/>
      <c r="H30" s="507"/>
      <c r="I30" s="274">
        <v>34200</v>
      </c>
      <c r="J30" s="274">
        <v>41348</v>
      </c>
      <c r="K30" s="509" t="s">
        <v>439</v>
      </c>
    </row>
    <row r="31" spans="1:11" ht="15" customHeight="1">
      <c r="A31" s="161"/>
      <c r="B31" s="162"/>
      <c r="C31" s="508"/>
      <c r="D31" s="506"/>
      <c r="E31" s="506"/>
      <c r="F31" s="506"/>
      <c r="G31" s="506"/>
      <c r="H31" s="507"/>
      <c r="I31" s="96"/>
      <c r="J31" s="96"/>
      <c r="K31" s="509"/>
    </row>
    <row r="32" spans="1:11" ht="30" customHeight="1">
      <c r="A32" s="161"/>
      <c r="B32" s="162"/>
      <c r="C32" s="508"/>
      <c r="D32" s="506"/>
      <c r="E32" s="506"/>
      <c r="F32" s="506"/>
      <c r="G32" s="506"/>
      <c r="H32" s="507"/>
      <c r="I32" s="96"/>
      <c r="J32" s="96"/>
      <c r="K32" s="509"/>
    </row>
    <row r="33" spans="1:12" s="90" customFormat="1" ht="15" customHeight="1">
      <c r="A33" s="130" t="s">
        <v>602</v>
      </c>
      <c r="B33" s="40">
        <v>11</v>
      </c>
      <c r="C33" s="505" t="s">
        <v>438</v>
      </c>
      <c r="D33" s="506"/>
      <c r="E33" s="506"/>
      <c r="F33" s="506"/>
      <c r="G33" s="506"/>
      <c r="H33" s="507"/>
      <c r="I33" s="362">
        <f>SUM(I37:I51)</f>
        <v>34192.3</v>
      </c>
      <c r="J33" s="362">
        <f>SUM(J37:J51)</f>
        <v>41347.9</v>
      </c>
      <c r="K33" s="509" t="s">
        <v>439</v>
      </c>
      <c r="L33" s="89"/>
    </row>
    <row r="34" spans="1:12" s="90" customFormat="1" ht="15" customHeight="1">
      <c r="A34" s="161"/>
      <c r="B34" s="162"/>
      <c r="C34" s="508"/>
      <c r="D34" s="506"/>
      <c r="E34" s="506"/>
      <c r="F34" s="506"/>
      <c r="G34" s="506"/>
      <c r="H34" s="507"/>
      <c r="I34" s="162"/>
      <c r="J34" s="162"/>
      <c r="K34" s="509"/>
      <c r="L34" s="89"/>
    </row>
    <row r="35" spans="1:12" s="90" customFormat="1" ht="30" customHeight="1">
      <c r="A35" s="161"/>
      <c r="B35" s="162"/>
      <c r="C35" s="508"/>
      <c r="D35" s="506"/>
      <c r="E35" s="506"/>
      <c r="F35" s="506"/>
      <c r="G35" s="506"/>
      <c r="H35" s="507"/>
      <c r="I35" s="162"/>
      <c r="J35" s="162"/>
      <c r="K35" s="509"/>
      <c r="L35" s="89"/>
    </row>
    <row r="36" spans="1:12" s="90" customFormat="1" ht="12" customHeight="1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91"/>
      <c r="L36" s="89"/>
    </row>
    <row r="37" spans="1:12" s="258" customFormat="1" ht="48" customHeight="1">
      <c r="A37" s="253" t="s">
        <v>281</v>
      </c>
      <c r="B37" s="147">
        <v>76</v>
      </c>
      <c r="C37" s="253" t="s">
        <v>42</v>
      </c>
      <c r="D37" s="256" t="s">
        <v>432</v>
      </c>
      <c r="E37" s="254" t="s">
        <v>43</v>
      </c>
      <c r="F37" s="272">
        <v>122.5</v>
      </c>
      <c r="G37" s="272">
        <v>510</v>
      </c>
      <c r="H37" s="292">
        <v>1024</v>
      </c>
      <c r="I37" s="292">
        <v>33614</v>
      </c>
      <c r="J37" s="292">
        <v>40600</v>
      </c>
      <c r="K37" s="188" t="s">
        <v>436</v>
      </c>
      <c r="L37" s="257"/>
    </row>
    <row r="38" spans="1:12" s="90" customFormat="1" ht="13.5" customHeight="1">
      <c r="A38" s="134" t="s">
        <v>254</v>
      </c>
      <c r="B38" s="40">
        <v>54</v>
      </c>
      <c r="C38" s="39" t="s">
        <v>255</v>
      </c>
      <c r="D38" s="22" t="s">
        <v>256</v>
      </c>
      <c r="E38" s="143" t="s">
        <v>167</v>
      </c>
      <c r="F38" s="273">
        <v>18</v>
      </c>
      <c r="G38" s="273">
        <v>55</v>
      </c>
      <c r="H38" s="274">
        <v>5</v>
      </c>
      <c r="I38" s="274">
        <v>11.4</v>
      </c>
      <c r="J38" s="274">
        <v>12.4</v>
      </c>
      <c r="K38" s="25" t="s">
        <v>205</v>
      </c>
      <c r="L38" s="89"/>
    </row>
    <row r="39" spans="1:12" s="90" customFormat="1" ht="13.5" customHeight="1">
      <c r="A39" s="134" t="s">
        <v>257</v>
      </c>
      <c r="B39" s="40">
        <v>55</v>
      </c>
      <c r="C39" s="39" t="s">
        <v>258</v>
      </c>
      <c r="D39" s="22" t="s">
        <v>230</v>
      </c>
      <c r="E39" s="143" t="s">
        <v>167</v>
      </c>
      <c r="F39" s="273">
        <v>22</v>
      </c>
      <c r="G39" s="273">
        <v>65</v>
      </c>
      <c r="H39" s="274">
        <v>6</v>
      </c>
      <c r="I39" s="274">
        <v>29.5</v>
      </c>
      <c r="J39" s="274">
        <v>30.8</v>
      </c>
      <c r="K39" s="25" t="s">
        <v>205</v>
      </c>
      <c r="L39" s="89"/>
    </row>
    <row r="40" spans="1:12" s="90" customFormat="1" ht="13.5" customHeight="1">
      <c r="A40" s="134" t="s">
        <v>259</v>
      </c>
      <c r="B40" s="40">
        <v>38</v>
      </c>
      <c r="C40" s="39" t="s">
        <v>258</v>
      </c>
      <c r="D40" s="22" t="s">
        <v>230</v>
      </c>
      <c r="E40" s="143" t="s">
        <v>167</v>
      </c>
      <c r="F40" s="273">
        <v>20</v>
      </c>
      <c r="G40" s="273">
        <v>125</v>
      </c>
      <c r="H40" s="274">
        <v>11</v>
      </c>
      <c r="I40" s="274">
        <v>32</v>
      </c>
      <c r="J40" s="274">
        <v>42</v>
      </c>
      <c r="K40" s="25" t="s">
        <v>205</v>
      </c>
      <c r="L40" s="89"/>
    </row>
    <row r="41" spans="1:12" s="90" customFormat="1" ht="13.5" customHeight="1">
      <c r="A41" s="135" t="s">
        <v>260</v>
      </c>
      <c r="B41" s="42">
        <v>81</v>
      </c>
      <c r="C41" s="26" t="s">
        <v>261</v>
      </c>
      <c r="D41" s="43" t="s">
        <v>262</v>
      </c>
      <c r="E41" s="144" t="s">
        <v>167</v>
      </c>
      <c r="F41" s="275">
        <v>3.6</v>
      </c>
      <c r="G41" s="275">
        <v>160</v>
      </c>
      <c r="H41" s="341">
        <v>22</v>
      </c>
      <c r="I41" s="342">
        <v>33.4</v>
      </c>
      <c r="J41" s="342">
        <v>33.5</v>
      </c>
      <c r="K41" s="71" t="s">
        <v>205</v>
      </c>
      <c r="L41" s="89"/>
    </row>
    <row r="42" spans="1:11" s="15" customFormat="1" ht="27.75">
      <c r="A42" s="1" t="s">
        <v>606</v>
      </c>
      <c r="B42" s="1"/>
      <c r="C42" s="1"/>
      <c r="D42" s="1"/>
      <c r="E42" s="1"/>
      <c r="F42" s="14"/>
      <c r="G42" s="14"/>
      <c r="H42" s="14"/>
      <c r="I42" s="14"/>
      <c r="J42" s="14"/>
      <c r="K42" s="1"/>
    </row>
    <row r="43" spans="1:11" s="18" customFormat="1" ht="12" customHeight="1">
      <c r="A43" s="7"/>
      <c r="B43" s="1"/>
      <c r="C43" s="16"/>
      <c r="D43" s="16"/>
      <c r="E43" s="16"/>
      <c r="F43" s="17"/>
      <c r="G43" s="17"/>
      <c r="H43" s="17"/>
      <c r="I43" s="17"/>
      <c r="J43" s="17"/>
      <c r="K43" s="16"/>
    </row>
    <row r="44" spans="1:11" ht="21.75" customHeight="1">
      <c r="A44" s="19" t="s">
        <v>405</v>
      </c>
      <c r="B44" s="20" t="s">
        <v>99</v>
      </c>
      <c r="C44" s="21" t="s">
        <v>35</v>
      </c>
      <c r="D44" s="22" t="s">
        <v>36</v>
      </c>
      <c r="E44" s="23" t="s">
        <v>295</v>
      </c>
      <c r="F44" s="24" t="s">
        <v>296</v>
      </c>
      <c r="G44" s="24" t="s">
        <v>297</v>
      </c>
      <c r="H44" s="24" t="s">
        <v>1</v>
      </c>
      <c r="I44" s="24" t="s">
        <v>2</v>
      </c>
      <c r="J44" s="24" t="s">
        <v>563</v>
      </c>
      <c r="K44" s="25" t="s">
        <v>38</v>
      </c>
    </row>
    <row r="45" spans="1:11" ht="21.75" customHeight="1">
      <c r="A45" s="26" t="s">
        <v>39</v>
      </c>
      <c r="B45" s="27" t="s">
        <v>34</v>
      </c>
      <c r="C45" s="26" t="s">
        <v>40</v>
      </c>
      <c r="D45" s="28"/>
      <c r="E45" s="28"/>
      <c r="F45" s="29" t="s">
        <v>41</v>
      </c>
      <c r="G45" s="29" t="s">
        <v>41</v>
      </c>
      <c r="H45" s="29" t="s">
        <v>6</v>
      </c>
      <c r="I45" s="12" t="s">
        <v>156</v>
      </c>
      <c r="J45" s="12" t="s">
        <v>156</v>
      </c>
      <c r="K45" s="28"/>
    </row>
    <row r="46" spans="1:12" s="90" customFormat="1" ht="13.5" customHeight="1">
      <c r="A46" s="134" t="s">
        <v>263</v>
      </c>
      <c r="B46" s="40">
        <v>67</v>
      </c>
      <c r="C46" s="39" t="s">
        <v>261</v>
      </c>
      <c r="D46" s="22" t="s">
        <v>45</v>
      </c>
      <c r="E46" s="143" t="s">
        <v>167</v>
      </c>
      <c r="F46" s="273">
        <v>12.5</v>
      </c>
      <c r="G46" s="273">
        <v>117</v>
      </c>
      <c r="H46" s="274">
        <v>80</v>
      </c>
      <c r="I46" s="274">
        <v>338</v>
      </c>
      <c r="J46" s="274">
        <v>420</v>
      </c>
      <c r="K46" s="25" t="s">
        <v>171</v>
      </c>
      <c r="L46" s="89"/>
    </row>
    <row r="47" spans="1:12" s="90" customFormat="1" ht="13.5" customHeight="1">
      <c r="A47" s="134" t="s">
        <v>264</v>
      </c>
      <c r="B47" s="40">
        <v>64</v>
      </c>
      <c r="C47" s="39" t="s">
        <v>261</v>
      </c>
      <c r="D47" s="22" t="s">
        <v>45</v>
      </c>
      <c r="E47" s="143" t="s">
        <v>167</v>
      </c>
      <c r="F47" s="273">
        <v>5.5</v>
      </c>
      <c r="G47" s="273">
        <v>197.6</v>
      </c>
      <c r="H47" s="274">
        <v>27</v>
      </c>
      <c r="I47" s="274">
        <v>8</v>
      </c>
      <c r="J47" s="274">
        <v>83.2</v>
      </c>
      <c r="K47" s="25" t="s">
        <v>171</v>
      </c>
      <c r="L47" s="89"/>
    </row>
    <row r="48" spans="1:12" s="90" customFormat="1" ht="31.5" customHeight="1">
      <c r="A48" s="253" t="s">
        <v>298</v>
      </c>
      <c r="B48" s="147">
        <v>66</v>
      </c>
      <c r="C48" s="253" t="s">
        <v>44</v>
      </c>
      <c r="D48" s="254" t="s">
        <v>45</v>
      </c>
      <c r="E48" s="256" t="s">
        <v>437</v>
      </c>
      <c r="F48" s="272">
        <v>1.7</v>
      </c>
      <c r="G48" s="272">
        <v>216</v>
      </c>
      <c r="H48" s="504">
        <v>0</v>
      </c>
      <c r="I48" s="504">
        <v>0</v>
      </c>
      <c r="J48" s="504">
        <v>0</v>
      </c>
      <c r="K48" s="188" t="s">
        <v>265</v>
      </c>
      <c r="L48" s="89"/>
    </row>
    <row r="49" spans="1:13" s="90" customFormat="1" ht="31.5" customHeight="1">
      <c r="A49" s="255" t="s">
        <v>252</v>
      </c>
      <c r="B49" s="147">
        <v>72</v>
      </c>
      <c r="C49" s="253" t="s">
        <v>253</v>
      </c>
      <c r="D49" s="252" t="s">
        <v>434</v>
      </c>
      <c r="E49" s="254" t="s">
        <v>188</v>
      </c>
      <c r="F49" s="272">
        <v>15</v>
      </c>
      <c r="G49" s="272">
        <v>246.5</v>
      </c>
      <c r="H49" s="292">
        <v>220</v>
      </c>
      <c r="I49" s="292">
        <v>126</v>
      </c>
      <c r="J49" s="292">
        <v>126</v>
      </c>
      <c r="K49" s="188" t="s">
        <v>206</v>
      </c>
      <c r="L49" s="39"/>
      <c r="M49" s="89"/>
    </row>
    <row r="50" spans="1:13" s="90" customFormat="1" ht="31.5" customHeight="1">
      <c r="A50" s="255" t="s">
        <v>433</v>
      </c>
      <c r="B50" s="147">
        <v>72</v>
      </c>
      <c r="C50" s="253" t="s">
        <v>253</v>
      </c>
      <c r="D50" s="252" t="s">
        <v>435</v>
      </c>
      <c r="E50" s="254" t="s">
        <v>188</v>
      </c>
      <c r="F50" s="272">
        <v>3</v>
      </c>
      <c r="G50" s="272">
        <v>556.3</v>
      </c>
      <c r="H50" s="468" t="s">
        <v>409</v>
      </c>
      <c r="I50" s="468" t="s">
        <v>409</v>
      </c>
      <c r="J50" s="469" t="s">
        <v>409</v>
      </c>
      <c r="K50" s="188" t="s">
        <v>132</v>
      </c>
      <c r="L50" s="39"/>
      <c r="M50" s="89"/>
    </row>
    <row r="51" spans="1:11" ht="13.5" customHeight="1">
      <c r="A51" s="135" t="s">
        <v>294</v>
      </c>
      <c r="B51" s="42">
        <v>82</v>
      </c>
      <c r="C51" s="26" t="s">
        <v>227</v>
      </c>
      <c r="D51" s="43" t="s">
        <v>229</v>
      </c>
      <c r="E51" s="144" t="s">
        <v>188</v>
      </c>
      <c r="F51" s="275">
        <v>2</v>
      </c>
      <c r="G51" s="275">
        <v>42</v>
      </c>
      <c r="H51" s="293" t="s">
        <v>409</v>
      </c>
      <c r="I51" s="293" t="s">
        <v>409</v>
      </c>
      <c r="J51" s="263" t="s">
        <v>409</v>
      </c>
      <c r="K51" s="71" t="s">
        <v>171</v>
      </c>
    </row>
    <row r="52" ht="16.5">
      <c r="A52" s="10" t="s">
        <v>596</v>
      </c>
    </row>
    <row r="53" ht="16.5">
      <c r="H53" s="276">
        <f>SUM(H37:H51)</f>
        <v>1395</v>
      </c>
    </row>
  </sheetData>
  <mergeCells count="19">
    <mergeCell ref="K21:K23"/>
    <mergeCell ref="C21:H23"/>
    <mergeCell ref="C14:H14"/>
    <mergeCell ref="C15:H17"/>
    <mergeCell ref="K15:K17"/>
    <mergeCell ref="C18:H20"/>
    <mergeCell ref="K18:K20"/>
    <mergeCell ref="C10:H10"/>
    <mergeCell ref="C11:H11"/>
    <mergeCell ref="C12:H12"/>
    <mergeCell ref="C13:H13"/>
    <mergeCell ref="C30:H32"/>
    <mergeCell ref="K30:K32"/>
    <mergeCell ref="K33:K35"/>
    <mergeCell ref="C24:H26"/>
    <mergeCell ref="K24:K26"/>
    <mergeCell ref="C33:H35"/>
    <mergeCell ref="K27:K29"/>
    <mergeCell ref="C27:H29"/>
  </mergeCells>
  <printOptions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518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406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103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557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558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>
      <c r="A17" s="13" t="s">
        <v>559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560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561</v>
      </c>
      <c r="B19" s="31"/>
      <c r="C19" s="128"/>
      <c r="D19" s="128"/>
      <c r="E19" s="128"/>
      <c r="F19" s="129"/>
      <c r="G19" s="129"/>
      <c r="H19" s="34">
        <f aca="true" t="shared" si="0" ref="H19:J20">SUM(H22)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600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601</v>
      </c>
      <c r="B21" s="31"/>
      <c r="C21" s="128"/>
      <c r="D21" s="128"/>
      <c r="E21" s="128"/>
      <c r="F21" s="129"/>
      <c r="G21" s="129"/>
      <c r="H21" s="34">
        <f>SUM(H23)</f>
        <v>0</v>
      </c>
      <c r="I21" s="34">
        <f>SUM(I23)</f>
        <v>0</v>
      </c>
      <c r="J21" s="34">
        <f>SUM(J23)</f>
        <v>0</v>
      </c>
      <c r="K21" s="52"/>
    </row>
    <row r="22" spans="1:11" ht="15" customHeight="1">
      <c r="A22" s="26"/>
      <c r="B22" s="42"/>
      <c r="C22" s="26"/>
      <c r="D22" s="43"/>
      <c r="E22" s="43"/>
      <c r="F22" s="44"/>
      <c r="G22" s="44"/>
      <c r="H22" s="44"/>
      <c r="I22" s="44"/>
      <c r="J22" s="44"/>
      <c r="K22" s="71"/>
    </row>
    <row r="23" spans="1:10" ht="16.5">
      <c r="A23" s="10" t="s">
        <v>596</v>
      </c>
      <c r="E23" s="5"/>
      <c r="J23" s="6"/>
    </row>
    <row r="24" ht="16.5">
      <c r="A24" s="39"/>
    </row>
    <row r="25" ht="16.5">
      <c r="A25" s="39"/>
    </row>
    <row r="26" ht="16.5">
      <c r="A26" s="36"/>
    </row>
    <row r="27" ht="16.5">
      <c r="A27" s="36"/>
    </row>
    <row r="28" ht="16.5">
      <c r="A28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8.25390625" style="6" customWidth="1"/>
    <col min="4" max="4" width="7.625" style="6" customWidth="1"/>
    <col min="5" max="5" width="11.25390625" style="6" customWidth="1"/>
    <col min="6" max="6" width="8.625" style="5" customWidth="1"/>
    <col min="7" max="7" width="9.875" style="5" customWidth="1"/>
    <col min="8" max="8" width="10.25390625" style="5" customWidth="1"/>
    <col min="9" max="9" width="8.625" style="5" customWidth="1"/>
    <col min="10" max="10" width="11.625" style="5" customWidth="1"/>
    <col min="11" max="11" width="29.625" style="6" customWidth="1"/>
    <col min="12" max="16384" width="9.00390625" style="6" customWidth="1"/>
  </cols>
  <sheetData>
    <row r="1" spans="1:11" s="18" customFormat="1" ht="27.75">
      <c r="A1" s="1" t="s">
        <v>625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406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500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103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525</v>
      </c>
      <c r="B15" s="31">
        <v>13</v>
      </c>
      <c r="C15" s="518" t="s">
        <v>371</v>
      </c>
      <c r="D15" s="566"/>
      <c r="E15" s="566"/>
      <c r="F15" s="566"/>
      <c r="G15" s="566"/>
      <c r="H15" s="567"/>
      <c r="I15" s="328">
        <v>84</v>
      </c>
      <c r="J15" s="328">
        <v>427.4</v>
      </c>
      <c r="K15" s="528" t="s">
        <v>492</v>
      </c>
    </row>
    <row r="16" spans="1:11" ht="51.75" customHeight="1" hidden="1">
      <c r="A16" s="13"/>
      <c r="B16" s="31"/>
      <c r="C16" s="477"/>
      <c r="D16" s="566"/>
      <c r="E16" s="566"/>
      <c r="F16" s="566"/>
      <c r="G16" s="566"/>
      <c r="H16" s="567"/>
      <c r="I16" s="328"/>
      <c r="J16" s="328"/>
      <c r="K16" s="505"/>
    </row>
    <row r="17" spans="1:11" ht="15" customHeight="1" hidden="1">
      <c r="A17" s="13" t="s">
        <v>526</v>
      </c>
      <c r="B17" s="31">
        <v>13</v>
      </c>
      <c r="C17" s="518" t="s">
        <v>490</v>
      </c>
      <c r="D17" s="566"/>
      <c r="E17" s="566"/>
      <c r="F17" s="566"/>
      <c r="G17" s="566"/>
      <c r="H17" s="567"/>
      <c r="I17" s="328">
        <v>320.75</v>
      </c>
      <c r="J17" s="328">
        <v>465.65</v>
      </c>
      <c r="K17" s="518" t="s">
        <v>491</v>
      </c>
    </row>
    <row r="18" spans="1:11" ht="51.75" customHeight="1" hidden="1">
      <c r="A18" s="13"/>
      <c r="B18" s="31"/>
      <c r="C18" s="477"/>
      <c r="D18" s="566"/>
      <c r="E18" s="566"/>
      <c r="F18" s="566"/>
      <c r="G18" s="566"/>
      <c r="H18" s="567"/>
      <c r="I18" s="34"/>
      <c r="J18" s="34"/>
      <c r="K18" s="505"/>
    </row>
    <row r="19" spans="1:11" ht="15" customHeight="1">
      <c r="A19" s="13" t="s">
        <v>527</v>
      </c>
      <c r="B19" s="31">
        <v>13</v>
      </c>
      <c r="C19" s="518" t="s">
        <v>490</v>
      </c>
      <c r="D19" s="566"/>
      <c r="E19" s="566"/>
      <c r="F19" s="566"/>
      <c r="G19" s="566"/>
      <c r="H19" s="567"/>
      <c r="I19" s="328">
        <v>320.75</v>
      </c>
      <c r="J19" s="328">
        <v>465.65</v>
      </c>
      <c r="K19" s="518" t="s">
        <v>491</v>
      </c>
    </row>
    <row r="20" spans="1:11" ht="51.75" customHeight="1">
      <c r="A20" s="13"/>
      <c r="B20" s="31"/>
      <c r="C20" s="477"/>
      <c r="D20" s="566"/>
      <c r="E20" s="566"/>
      <c r="F20" s="566"/>
      <c r="G20" s="566"/>
      <c r="H20" s="567"/>
      <c r="I20" s="34"/>
      <c r="J20" s="34"/>
      <c r="K20" s="505"/>
    </row>
    <row r="21" spans="1:11" ht="15" customHeight="1">
      <c r="A21" s="13" t="s">
        <v>528</v>
      </c>
      <c r="B21" s="31">
        <v>13</v>
      </c>
      <c r="C21" s="518" t="s">
        <v>490</v>
      </c>
      <c r="D21" s="566"/>
      <c r="E21" s="566"/>
      <c r="F21" s="566"/>
      <c r="G21" s="566"/>
      <c r="H21" s="567"/>
      <c r="I21" s="328">
        <v>323</v>
      </c>
      <c r="J21" s="328">
        <v>465.65</v>
      </c>
      <c r="K21" s="518" t="s">
        <v>491</v>
      </c>
    </row>
    <row r="22" spans="1:11" ht="51.75" customHeight="1">
      <c r="A22" s="13"/>
      <c r="B22" s="31"/>
      <c r="C22" s="477"/>
      <c r="D22" s="566"/>
      <c r="E22" s="566"/>
      <c r="F22" s="566"/>
      <c r="G22" s="566"/>
      <c r="H22" s="567"/>
      <c r="I22" s="34"/>
      <c r="J22" s="34"/>
      <c r="K22" s="505"/>
    </row>
    <row r="23" spans="1:11" ht="15" customHeight="1">
      <c r="A23" s="13" t="s">
        <v>529</v>
      </c>
      <c r="B23" s="31">
        <v>13</v>
      </c>
      <c r="C23" s="518" t="s">
        <v>490</v>
      </c>
      <c r="D23" s="566"/>
      <c r="E23" s="566"/>
      <c r="F23" s="566"/>
      <c r="G23" s="566"/>
      <c r="H23" s="567"/>
      <c r="I23" s="279">
        <v>323</v>
      </c>
      <c r="J23" s="279">
        <v>466</v>
      </c>
      <c r="K23" s="518" t="s">
        <v>491</v>
      </c>
    </row>
    <row r="24" spans="1:11" ht="51.75" customHeight="1">
      <c r="A24" s="13"/>
      <c r="B24" s="31"/>
      <c r="C24" s="477"/>
      <c r="D24" s="566"/>
      <c r="E24" s="566"/>
      <c r="F24" s="566"/>
      <c r="G24" s="566"/>
      <c r="H24" s="567"/>
      <c r="I24" s="34"/>
      <c r="J24" s="34"/>
      <c r="K24" s="505"/>
    </row>
    <row r="25" spans="1:11" ht="15" customHeight="1">
      <c r="A25" s="13" t="s">
        <v>562</v>
      </c>
      <c r="B25" s="31">
        <v>13</v>
      </c>
      <c r="C25" s="518" t="s">
        <v>490</v>
      </c>
      <c r="D25" s="566"/>
      <c r="E25" s="566"/>
      <c r="F25" s="566"/>
      <c r="G25" s="566"/>
      <c r="H25" s="567"/>
      <c r="I25" s="279">
        <v>532</v>
      </c>
      <c r="J25" s="279">
        <v>532</v>
      </c>
      <c r="K25" s="518" t="s">
        <v>491</v>
      </c>
    </row>
    <row r="26" spans="1:11" ht="51.75" customHeight="1">
      <c r="A26" s="13"/>
      <c r="B26" s="31"/>
      <c r="C26" s="477"/>
      <c r="D26" s="566"/>
      <c r="E26" s="566"/>
      <c r="F26" s="566"/>
      <c r="G26" s="566"/>
      <c r="H26" s="567"/>
      <c r="I26" s="34"/>
      <c r="J26" s="34"/>
      <c r="K26" s="505"/>
    </row>
    <row r="27" spans="1:11" ht="15" customHeight="1">
      <c r="A27" s="13" t="s">
        <v>602</v>
      </c>
      <c r="B27" s="31">
        <v>13</v>
      </c>
      <c r="C27" s="518" t="s">
        <v>490</v>
      </c>
      <c r="D27" s="566"/>
      <c r="E27" s="566"/>
      <c r="F27" s="566"/>
      <c r="G27" s="566"/>
      <c r="H27" s="567"/>
      <c r="I27" s="279">
        <f>SUM(I30:I46)</f>
        <v>543.5</v>
      </c>
      <c r="J27" s="279">
        <f>SUM(J30:J46)</f>
        <v>543.5</v>
      </c>
      <c r="K27" s="518" t="s">
        <v>491</v>
      </c>
    </row>
    <row r="28" spans="1:11" ht="51.75" customHeight="1">
      <c r="A28" s="13"/>
      <c r="B28" s="31"/>
      <c r="C28" s="477"/>
      <c r="D28" s="566"/>
      <c r="E28" s="566"/>
      <c r="F28" s="566"/>
      <c r="G28" s="566"/>
      <c r="H28" s="567"/>
      <c r="I28" s="34"/>
      <c r="J28" s="34"/>
      <c r="K28" s="505"/>
    </row>
    <row r="29" spans="1:11" ht="16.5" customHeight="1">
      <c r="A29" s="36"/>
      <c r="B29" s="37"/>
      <c r="C29" s="10"/>
      <c r="D29" s="38"/>
      <c r="E29" s="38"/>
      <c r="F29" s="35"/>
      <c r="G29" s="35"/>
      <c r="H29" s="34"/>
      <c r="I29" s="34"/>
      <c r="J29" s="34"/>
      <c r="K29" s="38"/>
    </row>
    <row r="30" spans="1:11" ht="15" customHeight="1">
      <c r="A30" s="177" t="s">
        <v>489</v>
      </c>
      <c r="B30" s="31">
        <v>59</v>
      </c>
      <c r="C30" s="31" t="s">
        <v>85</v>
      </c>
      <c r="D30" s="31" t="s">
        <v>168</v>
      </c>
      <c r="E30" s="178" t="s">
        <v>169</v>
      </c>
      <c r="F30" s="218" t="s">
        <v>410</v>
      </c>
      <c r="G30" s="218" t="s">
        <v>410</v>
      </c>
      <c r="H30" s="218" t="s">
        <v>410</v>
      </c>
      <c r="I30" s="218" t="s">
        <v>410</v>
      </c>
      <c r="J30" s="218" t="s">
        <v>410</v>
      </c>
      <c r="K30" s="179" t="s">
        <v>170</v>
      </c>
    </row>
    <row r="31" spans="1:11" ht="15" customHeight="1">
      <c r="A31" s="177" t="s">
        <v>488</v>
      </c>
      <c r="B31" s="31">
        <v>59</v>
      </c>
      <c r="C31" s="31" t="s">
        <v>85</v>
      </c>
      <c r="D31" s="31" t="s">
        <v>166</v>
      </c>
      <c r="E31" s="181" t="s">
        <v>89</v>
      </c>
      <c r="F31" s="319">
        <v>2.3</v>
      </c>
      <c r="G31" s="319">
        <v>900</v>
      </c>
      <c r="H31" s="321">
        <v>17</v>
      </c>
      <c r="I31" s="321">
        <v>49</v>
      </c>
      <c r="J31" s="321">
        <v>49</v>
      </c>
      <c r="K31" s="179" t="s">
        <v>160</v>
      </c>
    </row>
    <row r="32" spans="1:11" ht="15" customHeight="1">
      <c r="A32" s="177" t="s">
        <v>374</v>
      </c>
      <c r="B32" s="31">
        <v>59</v>
      </c>
      <c r="C32" s="31" t="s">
        <v>85</v>
      </c>
      <c r="D32" s="31" t="s">
        <v>166</v>
      </c>
      <c r="E32" s="181" t="s">
        <v>89</v>
      </c>
      <c r="F32" s="319">
        <v>5</v>
      </c>
      <c r="G32" s="319">
        <v>90</v>
      </c>
      <c r="H32" s="321">
        <v>2</v>
      </c>
      <c r="I32" s="321">
        <v>9</v>
      </c>
      <c r="J32" s="321">
        <v>9</v>
      </c>
      <c r="K32" s="179" t="s">
        <v>160</v>
      </c>
    </row>
    <row r="33" spans="1:11" ht="15" customHeight="1">
      <c r="A33" s="182" t="s">
        <v>511</v>
      </c>
      <c r="B33" s="151">
        <v>59</v>
      </c>
      <c r="C33" s="151" t="s">
        <v>85</v>
      </c>
      <c r="D33" s="151" t="s">
        <v>166</v>
      </c>
      <c r="E33" s="343" t="s">
        <v>167</v>
      </c>
      <c r="F33" s="320">
        <v>10</v>
      </c>
      <c r="G33" s="320">
        <v>70</v>
      </c>
      <c r="H33" s="322">
        <v>3</v>
      </c>
      <c r="I33" s="322">
        <v>9</v>
      </c>
      <c r="J33" s="322">
        <v>9</v>
      </c>
      <c r="K33" s="337" t="s">
        <v>171</v>
      </c>
    </row>
    <row r="34" spans="1:11" s="18" customFormat="1" ht="27.75">
      <c r="A34" s="1" t="s">
        <v>626</v>
      </c>
      <c r="B34" s="1"/>
      <c r="C34" s="46"/>
      <c r="D34" s="46"/>
      <c r="E34" s="46"/>
      <c r="F34" s="47"/>
      <c r="G34" s="47"/>
      <c r="H34" s="47"/>
      <c r="I34" s="47"/>
      <c r="J34" s="47"/>
      <c r="K34" s="46"/>
    </row>
    <row r="35" spans="1:11" s="18" customFormat="1" ht="12" customHeight="1">
      <c r="A35" s="7"/>
      <c r="B35" s="1"/>
      <c r="C35" s="16"/>
      <c r="D35" s="16"/>
      <c r="E35" s="16"/>
      <c r="F35" s="17"/>
      <c r="G35" s="17"/>
      <c r="H35" s="17"/>
      <c r="I35" s="17"/>
      <c r="J35" s="17"/>
      <c r="K35" s="16"/>
    </row>
    <row r="36" spans="1:11" ht="24.75" customHeight="1">
      <c r="A36" s="19" t="s">
        <v>406</v>
      </c>
      <c r="B36" s="20" t="s">
        <v>99</v>
      </c>
      <c r="C36" s="21" t="s">
        <v>35</v>
      </c>
      <c r="D36" s="23" t="s">
        <v>36</v>
      </c>
      <c r="E36" s="23" t="s">
        <v>295</v>
      </c>
      <c r="F36" s="24" t="s">
        <v>296</v>
      </c>
      <c r="G36" s="24" t="s">
        <v>297</v>
      </c>
      <c r="H36" s="24" t="s">
        <v>500</v>
      </c>
      <c r="I36" s="24" t="s">
        <v>2</v>
      </c>
      <c r="J36" s="24" t="s">
        <v>563</v>
      </c>
      <c r="K36" s="25" t="s">
        <v>38</v>
      </c>
    </row>
    <row r="37" spans="1:11" ht="24">
      <c r="A37" s="26" t="s">
        <v>39</v>
      </c>
      <c r="B37" s="27" t="s">
        <v>34</v>
      </c>
      <c r="C37" s="26" t="s">
        <v>40</v>
      </c>
      <c r="D37" s="28"/>
      <c r="E37" s="28"/>
      <c r="F37" s="29" t="s">
        <v>41</v>
      </c>
      <c r="G37" s="29" t="s">
        <v>41</v>
      </c>
      <c r="H37" s="29" t="s">
        <v>6</v>
      </c>
      <c r="I37" s="12" t="s">
        <v>156</v>
      </c>
      <c r="J37" s="12" t="s">
        <v>156</v>
      </c>
      <c r="K37" s="28"/>
    </row>
    <row r="38" spans="1:11" ht="15" customHeight="1">
      <c r="A38" s="177" t="s">
        <v>510</v>
      </c>
      <c r="B38" s="31">
        <v>63</v>
      </c>
      <c r="C38" s="180" t="s">
        <v>176</v>
      </c>
      <c r="D38" s="31" t="s">
        <v>181</v>
      </c>
      <c r="E38" s="181" t="s">
        <v>494</v>
      </c>
      <c r="F38" s="319">
        <v>3.5</v>
      </c>
      <c r="G38" s="319">
        <v>46</v>
      </c>
      <c r="H38" s="321">
        <v>14</v>
      </c>
      <c r="I38" s="321">
        <v>45.2</v>
      </c>
      <c r="J38" s="321">
        <v>45.2</v>
      </c>
      <c r="K38" s="179" t="s">
        <v>171</v>
      </c>
    </row>
    <row r="39" spans="1:11" ht="15" customHeight="1">
      <c r="A39" s="177" t="s">
        <v>366</v>
      </c>
      <c r="B39" s="31">
        <v>70</v>
      </c>
      <c r="C39" s="180" t="s">
        <v>177</v>
      </c>
      <c r="D39" s="31" t="s">
        <v>181</v>
      </c>
      <c r="E39" s="181" t="s">
        <v>495</v>
      </c>
      <c r="F39" s="319">
        <v>12</v>
      </c>
      <c r="G39" s="319">
        <v>500</v>
      </c>
      <c r="H39" s="321">
        <v>18</v>
      </c>
      <c r="I39" s="321">
        <v>60</v>
      </c>
      <c r="J39" s="321">
        <v>60</v>
      </c>
      <c r="K39" s="179" t="s">
        <v>171</v>
      </c>
    </row>
    <row r="40" spans="1:11" ht="15" customHeight="1">
      <c r="A40" s="177" t="s">
        <v>367</v>
      </c>
      <c r="B40" s="31">
        <v>58</v>
      </c>
      <c r="C40" s="180" t="s">
        <v>176</v>
      </c>
      <c r="D40" s="31" t="s">
        <v>181</v>
      </c>
      <c r="E40" s="181" t="s">
        <v>496</v>
      </c>
      <c r="F40" s="319">
        <v>19</v>
      </c>
      <c r="G40" s="319">
        <v>145</v>
      </c>
      <c r="H40" s="321">
        <v>4.2</v>
      </c>
      <c r="I40" s="321">
        <v>23.8</v>
      </c>
      <c r="J40" s="321">
        <v>23.8</v>
      </c>
      <c r="K40" s="179" t="s">
        <v>171</v>
      </c>
    </row>
    <row r="41" spans="1:11" ht="15" customHeight="1">
      <c r="A41" s="177" t="s">
        <v>368</v>
      </c>
      <c r="B41" s="31">
        <v>66</v>
      </c>
      <c r="C41" s="180" t="s">
        <v>176</v>
      </c>
      <c r="D41" s="31" t="s">
        <v>181</v>
      </c>
      <c r="E41" s="181" t="s">
        <v>89</v>
      </c>
      <c r="F41" s="319">
        <v>4.2</v>
      </c>
      <c r="G41" s="319">
        <v>445</v>
      </c>
      <c r="H41" s="321">
        <v>14</v>
      </c>
      <c r="I41" s="321">
        <v>57</v>
      </c>
      <c r="J41" s="321">
        <v>57</v>
      </c>
      <c r="K41" s="179" t="s">
        <v>171</v>
      </c>
    </row>
    <row r="42" spans="1:11" ht="15" customHeight="1">
      <c r="A42" s="177" t="s">
        <v>373</v>
      </c>
      <c r="B42" s="31">
        <v>56</v>
      </c>
      <c r="C42" s="180" t="s">
        <v>178</v>
      </c>
      <c r="D42" s="31" t="s">
        <v>180</v>
      </c>
      <c r="E42" s="181" t="s">
        <v>89</v>
      </c>
      <c r="F42" s="319">
        <v>11.3</v>
      </c>
      <c r="G42" s="319">
        <v>600</v>
      </c>
      <c r="H42" s="321">
        <v>39</v>
      </c>
      <c r="I42" s="321">
        <v>162.5</v>
      </c>
      <c r="J42" s="321">
        <v>162.5</v>
      </c>
      <c r="K42" s="179" t="s">
        <v>171</v>
      </c>
    </row>
    <row r="43" spans="1:11" ht="15" customHeight="1">
      <c r="A43" s="177" t="s">
        <v>372</v>
      </c>
      <c r="B43" s="31">
        <v>57</v>
      </c>
      <c r="C43" s="31" t="s">
        <v>85</v>
      </c>
      <c r="D43" s="31" t="s">
        <v>180</v>
      </c>
      <c r="E43" s="178" t="s">
        <v>169</v>
      </c>
      <c r="F43" s="319">
        <v>5</v>
      </c>
      <c r="G43" s="319">
        <v>210</v>
      </c>
      <c r="H43" s="321">
        <v>5</v>
      </c>
      <c r="I43" s="321">
        <v>37</v>
      </c>
      <c r="J43" s="321">
        <v>37</v>
      </c>
      <c r="K43" s="179" t="s">
        <v>171</v>
      </c>
    </row>
    <row r="44" spans="1:11" ht="15" customHeight="1">
      <c r="A44" s="177" t="s">
        <v>375</v>
      </c>
      <c r="B44" s="31">
        <v>48</v>
      </c>
      <c r="C44" s="180" t="s">
        <v>177</v>
      </c>
      <c r="D44" s="31" t="s">
        <v>180</v>
      </c>
      <c r="E44" s="181" t="s">
        <v>89</v>
      </c>
      <c r="F44" s="319">
        <v>5.7</v>
      </c>
      <c r="G44" s="319">
        <v>27</v>
      </c>
      <c r="H44" s="321">
        <v>5.6</v>
      </c>
      <c r="I44" s="321">
        <v>36</v>
      </c>
      <c r="J44" s="321">
        <v>36</v>
      </c>
      <c r="K44" s="179" t="s">
        <v>171</v>
      </c>
    </row>
    <row r="45" spans="1:11" ht="15" customHeight="1">
      <c r="A45" s="177" t="s">
        <v>369</v>
      </c>
      <c r="B45" s="31">
        <v>71</v>
      </c>
      <c r="C45" s="180" t="s">
        <v>179</v>
      </c>
      <c r="D45" s="31" t="s">
        <v>180</v>
      </c>
      <c r="E45" s="181" t="s">
        <v>89</v>
      </c>
      <c r="F45" s="319">
        <v>9.7</v>
      </c>
      <c r="G45" s="319">
        <v>529</v>
      </c>
      <c r="H45" s="321">
        <v>10</v>
      </c>
      <c r="I45" s="321">
        <v>33</v>
      </c>
      <c r="J45" s="321">
        <v>33</v>
      </c>
      <c r="K45" s="179" t="s">
        <v>171</v>
      </c>
    </row>
    <row r="46" spans="1:11" ht="15" customHeight="1">
      <c r="A46" s="182" t="s">
        <v>370</v>
      </c>
      <c r="B46" s="151">
        <v>86</v>
      </c>
      <c r="C46" s="151" t="s">
        <v>85</v>
      </c>
      <c r="D46" s="151" t="s">
        <v>493</v>
      </c>
      <c r="E46" s="183" t="s">
        <v>365</v>
      </c>
      <c r="F46" s="320">
        <v>12</v>
      </c>
      <c r="G46" s="320">
        <v>82</v>
      </c>
      <c r="H46" s="322">
        <v>3.8</v>
      </c>
      <c r="I46" s="322">
        <v>22</v>
      </c>
      <c r="J46" s="322">
        <v>22</v>
      </c>
      <c r="K46" s="138" t="s">
        <v>346</v>
      </c>
    </row>
    <row r="47" ht="16.5">
      <c r="A47" s="10" t="s">
        <v>596</v>
      </c>
    </row>
    <row r="48" spans="1:8" ht="16.5">
      <c r="A48" s="39"/>
      <c r="H48" s="276">
        <f>SUM(H31:H46)</f>
        <v>135.60000000000002</v>
      </c>
    </row>
    <row r="49" ht="16.5">
      <c r="A49" s="36"/>
    </row>
    <row r="50" ht="16.5">
      <c r="A50" s="36"/>
    </row>
    <row r="51" ht="16.5">
      <c r="A51" s="36"/>
    </row>
  </sheetData>
  <mergeCells count="14">
    <mergeCell ref="C19:H20"/>
    <mergeCell ref="K19:K20"/>
    <mergeCell ref="C21:H22"/>
    <mergeCell ref="K21:K22"/>
    <mergeCell ref="C15:H16"/>
    <mergeCell ref="K15:K16"/>
    <mergeCell ref="C17:H18"/>
    <mergeCell ref="K17:K18"/>
    <mergeCell ref="C27:H28"/>
    <mergeCell ref="K27:K28"/>
    <mergeCell ref="K23:K24"/>
    <mergeCell ref="C23:H24"/>
    <mergeCell ref="C25:H26"/>
    <mergeCell ref="K25:K26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00390625" defaultRowHeight="15.75"/>
  <cols>
    <col min="1" max="1" width="13.125" style="10" customWidth="1"/>
    <col min="2" max="2" width="6.125" style="10" customWidth="1"/>
    <col min="3" max="3" width="8.25390625" style="6" customWidth="1"/>
    <col min="4" max="4" width="7.625" style="6" customWidth="1"/>
    <col min="5" max="5" width="11.875" style="6" customWidth="1"/>
    <col min="6" max="6" width="8.75390625" style="5" customWidth="1"/>
    <col min="7" max="7" width="9.625" style="5" customWidth="1"/>
    <col min="8" max="8" width="10.375" style="5" customWidth="1"/>
    <col min="9" max="9" width="8.75390625" style="5" customWidth="1"/>
    <col min="10" max="10" width="11.625" style="5" customWidth="1"/>
    <col min="11" max="11" width="29.125" style="6" customWidth="1"/>
    <col min="12" max="16384" width="9.00390625" style="6" customWidth="1"/>
  </cols>
  <sheetData>
    <row r="1" spans="1:11" s="18" customFormat="1" ht="27.75">
      <c r="A1" s="1" t="s">
        <v>627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406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500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103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525</v>
      </c>
      <c r="B15" s="31">
        <v>7</v>
      </c>
      <c r="C15" s="518" t="s">
        <v>376</v>
      </c>
      <c r="D15" s="566"/>
      <c r="E15" s="566"/>
      <c r="F15" s="566"/>
      <c r="G15" s="566"/>
      <c r="H15" s="567"/>
      <c r="I15" s="250" t="s">
        <v>409</v>
      </c>
      <c r="J15" s="328">
        <v>52.7</v>
      </c>
      <c r="K15" s="518" t="s">
        <v>376</v>
      </c>
    </row>
    <row r="16" spans="1:11" ht="34.5" customHeight="1" hidden="1">
      <c r="A16" s="13"/>
      <c r="B16" s="31"/>
      <c r="C16" s="477"/>
      <c r="D16" s="566"/>
      <c r="E16" s="566"/>
      <c r="F16" s="566"/>
      <c r="G16" s="566"/>
      <c r="H16" s="567"/>
      <c r="I16" s="34"/>
      <c r="J16" s="328"/>
      <c r="K16" s="518"/>
    </row>
    <row r="17" spans="1:11" ht="15" customHeight="1" hidden="1">
      <c r="A17" s="13" t="s">
        <v>526</v>
      </c>
      <c r="B17" s="31">
        <v>7</v>
      </c>
      <c r="C17" s="518" t="s">
        <v>376</v>
      </c>
      <c r="D17" s="566"/>
      <c r="E17" s="566"/>
      <c r="F17" s="566"/>
      <c r="G17" s="566"/>
      <c r="H17" s="567"/>
      <c r="I17" s="328">
        <v>36.07</v>
      </c>
      <c r="J17" s="328">
        <v>58.7</v>
      </c>
      <c r="K17" s="518" t="s">
        <v>376</v>
      </c>
    </row>
    <row r="18" spans="1:11" ht="34.5" customHeight="1" hidden="1">
      <c r="A18" s="13"/>
      <c r="B18" s="31"/>
      <c r="C18" s="477"/>
      <c r="D18" s="566"/>
      <c r="E18" s="566"/>
      <c r="F18" s="566"/>
      <c r="G18" s="566"/>
      <c r="H18" s="567"/>
      <c r="I18" s="34"/>
      <c r="J18" s="34"/>
      <c r="K18" s="518"/>
    </row>
    <row r="19" spans="1:11" ht="15" customHeight="1">
      <c r="A19" s="13" t="s">
        <v>527</v>
      </c>
      <c r="B19" s="31">
        <v>7</v>
      </c>
      <c r="C19" s="518" t="s">
        <v>376</v>
      </c>
      <c r="D19" s="566"/>
      <c r="E19" s="566"/>
      <c r="F19" s="566"/>
      <c r="G19" s="566"/>
      <c r="H19" s="567"/>
      <c r="I19" s="328">
        <v>36.07</v>
      </c>
      <c r="J19" s="328">
        <v>58.7</v>
      </c>
      <c r="K19" s="518" t="s">
        <v>376</v>
      </c>
    </row>
    <row r="20" spans="1:11" ht="34.5" customHeight="1">
      <c r="A20" s="13"/>
      <c r="B20" s="31"/>
      <c r="C20" s="477"/>
      <c r="D20" s="566"/>
      <c r="E20" s="566"/>
      <c r="F20" s="566"/>
      <c r="G20" s="566"/>
      <c r="H20" s="567"/>
      <c r="I20" s="34"/>
      <c r="J20" s="34"/>
      <c r="K20" s="518"/>
    </row>
    <row r="21" spans="1:11" ht="15" customHeight="1">
      <c r="A21" s="13" t="s">
        <v>528</v>
      </c>
      <c r="B21" s="31">
        <v>7</v>
      </c>
      <c r="C21" s="518" t="s">
        <v>376</v>
      </c>
      <c r="D21" s="566"/>
      <c r="E21" s="566"/>
      <c r="F21" s="566"/>
      <c r="G21" s="566"/>
      <c r="H21" s="567"/>
      <c r="I21" s="328">
        <v>36.07</v>
      </c>
      <c r="J21" s="328">
        <v>58.7</v>
      </c>
      <c r="K21" s="518" t="s">
        <v>376</v>
      </c>
    </row>
    <row r="22" spans="1:11" ht="34.5" customHeight="1">
      <c r="A22" s="13"/>
      <c r="B22" s="31"/>
      <c r="C22" s="477"/>
      <c r="D22" s="566"/>
      <c r="E22" s="566"/>
      <c r="F22" s="566"/>
      <c r="G22" s="566"/>
      <c r="H22" s="567"/>
      <c r="I22" s="34"/>
      <c r="J22" s="34"/>
      <c r="K22" s="518"/>
    </row>
    <row r="23" spans="1:11" ht="15" customHeight="1">
      <c r="A23" s="13" t="s">
        <v>529</v>
      </c>
      <c r="B23" s="31">
        <v>7</v>
      </c>
      <c r="C23" s="518" t="s">
        <v>376</v>
      </c>
      <c r="D23" s="566"/>
      <c r="E23" s="566"/>
      <c r="F23" s="566"/>
      <c r="G23" s="566"/>
      <c r="H23" s="567"/>
      <c r="I23" s="279">
        <v>36.07</v>
      </c>
      <c r="J23" s="279">
        <v>58.7</v>
      </c>
      <c r="K23" s="518" t="s">
        <v>376</v>
      </c>
    </row>
    <row r="24" spans="1:11" ht="34.5" customHeight="1">
      <c r="A24" s="13"/>
      <c r="B24" s="31"/>
      <c r="C24" s="477"/>
      <c r="D24" s="566"/>
      <c r="E24" s="566"/>
      <c r="F24" s="566"/>
      <c r="G24" s="566"/>
      <c r="H24" s="567"/>
      <c r="I24" s="34"/>
      <c r="J24" s="34"/>
      <c r="K24" s="518"/>
    </row>
    <row r="25" spans="1:11" ht="15" customHeight="1">
      <c r="A25" s="13" t="s">
        <v>562</v>
      </c>
      <c r="B25" s="31">
        <v>7</v>
      </c>
      <c r="C25" s="518" t="s">
        <v>376</v>
      </c>
      <c r="D25" s="566"/>
      <c r="E25" s="566"/>
      <c r="F25" s="566"/>
      <c r="G25" s="566"/>
      <c r="H25" s="567"/>
      <c r="I25" s="279">
        <v>36.07</v>
      </c>
      <c r="J25" s="279">
        <v>64</v>
      </c>
      <c r="K25" s="518" t="s">
        <v>376</v>
      </c>
    </row>
    <row r="26" spans="1:11" ht="34.5" customHeight="1">
      <c r="A26" s="13"/>
      <c r="B26" s="31"/>
      <c r="C26" s="477"/>
      <c r="D26" s="566"/>
      <c r="E26" s="566"/>
      <c r="F26" s="566"/>
      <c r="G26" s="566"/>
      <c r="H26" s="567"/>
      <c r="I26" s="34"/>
      <c r="J26" s="34"/>
      <c r="K26" s="518"/>
    </row>
    <row r="27" spans="1:11" ht="15" customHeight="1">
      <c r="A27" s="13" t="s">
        <v>602</v>
      </c>
      <c r="B27" s="31">
        <v>7</v>
      </c>
      <c r="C27" s="518" t="s">
        <v>376</v>
      </c>
      <c r="D27" s="566"/>
      <c r="E27" s="566"/>
      <c r="F27" s="566"/>
      <c r="G27" s="566"/>
      <c r="H27" s="567"/>
      <c r="I27" s="279">
        <f>SUM(I29:I36)</f>
        <v>56</v>
      </c>
      <c r="J27" s="279">
        <v>71</v>
      </c>
      <c r="K27" s="518" t="s">
        <v>376</v>
      </c>
    </row>
    <row r="28" spans="1:11" ht="34.5" customHeight="1">
      <c r="A28" s="13"/>
      <c r="B28" s="31"/>
      <c r="C28" s="477"/>
      <c r="D28" s="566"/>
      <c r="E28" s="566"/>
      <c r="F28" s="566"/>
      <c r="G28" s="566"/>
      <c r="H28" s="567"/>
      <c r="I28" s="34"/>
      <c r="J28" s="34"/>
      <c r="K28" s="518"/>
    </row>
    <row r="29" spans="1:11" ht="15" customHeight="1">
      <c r="A29" s="36"/>
      <c r="B29" s="37"/>
      <c r="C29" s="10"/>
      <c r="D29" s="38"/>
      <c r="E29" s="38"/>
      <c r="F29" s="35"/>
      <c r="G29" s="35"/>
      <c r="H29" s="34"/>
      <c r="I29" s="34"/>
      <c r="J29" s="34"/>
      <c r="K29" s="38"/>
    </row>
    <row r="30" spans="1:11" ht="16.5" customHeight="1">
      <c r="A30" s="134" t="s">
        <v>385</v>
      </c>
      <c r="B30" s="40">
        <v>88</v>
      </c>
      <c r="C30" s="31" t="s">
        <v>85</v>
      </c>
      <c r="D30" s="22" t="s">
        <v>377</v>
      </c>
      <c r="E30" s="139" t="s">
        <v>378</v>
      </c>
      <c r="F30" s="277">
        <v>18.5</v>
      </c>
      <c r="G30" s="277">
        <v>105.5</v>
      </c>
      <c r="H30" s="279">
        <v>2</v>
      </c>
      <c r="I30" s="279">
        <v>14</v>
      </c>
      <c r="J30" s="279">
        <v>18</v>
      </c>
      <c r="K30" s="25" t="s">
        <v>379</v>
      </c>
    </row>
    <row r="31" spans="1:11" ht="16.5" customHeight="1">
      <c r="A31" s="134" t="s">
        <v>384</v>
      </c>
      <c r="B31" s="40">
        <v>73</v>
      </c>
      <c r="C31" s="31" t="s">
        <v>85</v>
      </c>
      <c r="D31" s="22" t="s">
        <v>380</v>
      </c>
      <c r="E31" s="139" t="s">
        <v>378</v>
      </c>
      <c r="F31" s="277">
        <v>18.9</v>
      </c>
      <c r="G31" s="277">
        <v>111.8</v>
      </c>
      <c r="H31" s="279">
        <v>1</v>
      </c>
      <c r="I31" s="279">
        <v>9</v>
      </c>
      <c r="J31" s="279">
        <v>8.7</v>
      </c>
      <c r="K31" s="25" t="s">
        <v>379</v>
      </c>
    </row>
    <row r="32" spans="1:11" ht="16.5" customHeight="1">
      <c r="A32" s="134" t="s">
        <v>383</v>
      </c>
      <c r="B32" s="40">
        <v>73</v>
      </c>
      <c r="C32" s="31" t="s">
        <v>85</v>
      </c>
      <c r="D32" s="22" t="s">
        <v>381</v>
      </c>
      <c r="E32" s="139" t="s">
        <v>378</v>
      </c>
      <c r="F32" s="277">
        <v>18</v>
      </c>
      <c r="G32" s="277">
        <v>94</v>
      </c>
      <c r="H32" s="279">
        <v>1</v>
      </c>
      <c r="I32" s="279">
        <v>5</v>
      </c>
      <c r="J32" s="279">
        <v>6</v>
      </c>
      <c r="K32" s="25" t="s">
        <v>379</v>
      </c>
    </row>
    <row r="33" spans="1:11" ht="16.5" customHeight="1">
      <c r="A33" s="134" t="s">
        <v>382</v>
      </c>
      <c r="B33" s="40">
        <v>77</v>
      </c>
      <c r="C33" s="31" t="s">
        <v>85</v>
      </c>
      <c r="D33" s="22" t="s">
        <v>381</v>
      </c>
      <c r="E33" s="139" t="s">
        <v>378</v>
      </c>
      <c r="F33" s="277">
        <v>13</v>
      </c>
      <c r="G33" s="277">
        <v>53</v>
      </c>
      <c r="H33" s="279">
        <v>0.1</v>
      </c>
      <c r="I33" s="279">
        <v>1</v>
      </c>
      <c r="J33" s="279">
        <v>2.8</v>
      </c>
      <c r="K33" s="25" t="s">
        <v>379</v>
      </c>
    </row>
    <row r="34" spans="1:11" ht="16.5" customHeight="1">
      <c r="A34" s="134" t="s">
        <v>387</v>
      </c>
      <c r="B34" s="40">
        <v>73</v>
      </c>
      <c r="C34" s="31" t="s">
        <v>85</v>
      </c>
      <c r="D34" s="22" t="s">
        <v>497</v>
      </c>
      <c r="E34" s="139" t="s">
        <v>378</v>
      </c>
      <c r="F34" s="277">
        <v>18.6</v>
      </c>
      <c r="G34" s="277">
        <v>100</v>
      </c>
      <c r="H34" s="279">
        <v>1</v>
      </c>
      <c r="I34" s="279">
        <v>4</v>
      </c>
      <c r="J34" s="279">
        <v>5</v>
      </c>
      <c r="K34" s="25" t="s">
        <v>379</v>
      </c>
    </row>
    <row r="35" spans="1:11" ht="16.5" customHeight="1">
      <c r="A35" s="134" t="s">
        <v>388</v>
      </c>
      <c r="B35" s="40">
        <v>76</v>
      </c>
      <c r="C35" s="31" t="s">
        <v>85</v>
      </c>
      <c r="D35" s="22" t="s">
        <v>381</v>
      </c>
      <c r="E35" s="139" t="s">
        <v>499</v>
      </c>
      <c r="F35" s="277">
        <v>13.6</v>
      </c>
      <c r="G35" s="277">
        <v>80.9</v>
      </c>
      <c r="H35" s="279">
        <v>0.7</v>
      </c>
      <c r="I35" s="279">
        <v>4</v>
      </c>
      <c r="J35" s="279">
        <v>4</v>
      </c>
      <c r="K35" s="25" t="s">
        <v>379</v>
      </c>
    </row>
    <row r="36" spans="1:11" ht="16.5" customHeight="1">
      <c r="A36" s="135" t="s">
        <v>386</v>
      </c>
      <c r="B36" s="42">
        <v>69</v>
      </c>
      <c r="C36" s="151" t="s">
        <v>85</v>
      </c>
      <c r="D36" s="43" t="s">
        <v>498</v>
      </c>
      <c r="E36" s="168" t="s">
        <v>378</v>
      </c>
      <c r="F36" s="305">
        <v>22.7</v>
      </c>
      <c r="G36" s="305">
        <v>122</v>
      </c>
      <c r="H36" s="309">
        <v>2.6</v>
      </c>
      <c r="I36" s="309">
        <v>19</v>
      </c>
      <c r="J36" s="309">
        <v>28</v>
      </c>
      <c r="K36" s="71" t="s">
        <v>379</v>
      </c>
    </row>
    <row r="37" spans="1:10" ht="16.5">
      <c r="A37" s="10" t="s">
        <v>596</v>
      </c>
      <c r="E37" s="5"/>
      <c r="J37" s="6"/>
    </row>
    <row r="38" spans="1:8" ht="16.5">
      <c r="A38" s="39"/>
      <c r="H38" s="276">
        <f>SUM(H30:H36)</f>
        <v>8.4</v>
      </c>
    </row>
    <row r="39" ht="16.5">
      <c r="A39" s="39"/>
    </row>
    <row r="40" ht="16.5">
      <c r="A40" s="36"/>
    </row>
    <row r="41" ht="16.5">
      <c r="A41" s="36"/>
    </row>
    <row r="42" ht="16.5">
      <c r="A42" s="36"/>
    </row>
  </sheetData>
  <mergeCells count="14">
    <mergeCell ref="C19:H20"/>
    <mergeCell ref="K19:K20"/>
    <mergeCell ref="C21:H22"/>
    <mergeCell ref="K21:K22"/>
    <mergeCell ref="C15:H16"/>
    <mergeCell ref="K15:K16"/>
    <mergeCell ref="C17:H18"/>
    <mergeCell ref="K17:K18"/>
    <mergeCell ref="C27:H28"/>
    <mergeCell ref="K27:K28"/>
    <mergeCell ref="K23:K24"/>
    <mergeCell ref="C23:H24"/>
    <mergeCell ref="C25:H26"/>
    <mergeCell ref="K25:K26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I23" sqref="I23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1.25390625" style="6" customWidth="1"/>
    <col min="12" max="16384" width="9.00390625" style="6" customWidth="1"/>
  </cols>
  <sheetData>
    <row r="1" spans="1:11" s="18" customFormat="1" ht="45" customHeight="1">
      <c r="A1" s="460" t="s">
        <v>607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19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7.25" customHeight="1" hidden="1">
      <c r="A5" s="13" t="s">
        <v>101</v>
      </c>
      <c r="C5" s="39"/>
      <c r="D5" s="10"/>
      <c r="E5" s="10"/>
      <c r="F5" s="49"/>
      <c r="G5" s="49"/>
      <c r="H5" s="49"/>
      <c r="I5" s="50"/>
      <c r="J5" s="50"/>
      <c r="K5" s="10"/>
    </row>
    <row r="6" spans="1:11" ht="17.25" customHeight="1" hidden="1">
      <c r="A6" s="13" t="s">
        <v>103</v>
      </c>
      <c r="C6" s="39"/>
      <c r="D6" s="10"/>
      <c r="E6" s="10"/>
      <c r="F6" s="49"/>
      <c r="G6" s="49"/>
      <c r="H6" s="49"/>
      <c r="I6" s="50"/>
      <c r="J6" s="50"/>
      <c r="K6" s="10"/>
    </row>
    <row r="7" spans="1:3" ht="17.25" customHeight="1" hidden="1">
      <c r="A7" s="13" t="s">
        <v>7</v>
      </c>
      <c r="C7" s="10"/>
    </row>
    <row r="8" spans="1:3" ht="33" hidden="1">
      <c r="A8" s="13" t="s">
        <v>8</v>
      </c>
      <c r="C8" s="10"/>
    </row>
    <row r="9" spans="1:3" ht="33" hidden="1">
      <c r="A9" s="13" t="s">
        <v>9</v>
      </c>
      <c r="C9" s="10"/>
    </row>
    <row r="10" spans="1:11" ht="33" hidden="1">
      <c r="A10" s="130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33" hidden="1">
      <c r="A11" s="130" t="s">
        <v>95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6.5" hidden="1">
      <c r="A12" s="130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6.5" hidden="1">
      <c r="A13" s="130" t="s">
        <v>98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6.5" hidden="1">
      <c r="A14" s="130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hidden="1">
      <c r="A15" s="130" t="s">
        <v>525</v>
      </c>
      <c r="B15" s="40">
        <v>1</v>
      </c>
      <c r="C15" s="510" t="s">
        <v>427</v>
      </c>
      <c r="D15" s="511"/>
      <c r="E15" s="511"/>
      <c r="F15" s="511"/>
      <c r="G15" s="511"/>
      <c r="H15" s="512"/>
      <c r="I15" s="217" t="s">
        <v>408</v>
      </c>
      <c r="J15" s="217" t="s">
        <v>408</v>
      </c>
      <c r="K15" s="23" t="s">
        <v>246</v>
      </c>
    </row>
    <row r="16" spans="1:11" ht="16.5" hidden="1">
      <c r="A16" s="130" t="s">
        <v>521</v>
      </c>
      <c r="B16" s="40">
        <v>1</v>
      </c>
      <c r="C16" s="510" t="s">
        <v>427</v>
      </c>
      <c r="D16" s="511"/>
      <c r="E16" s="511"/>
      <c r="F16" s="511"/>
      <c r="G16" s="511"/>
      <c r="H16" s="512"/>
      <c r="I16" s="217" t="s">
        <v>408</v>
      </c>
      <c r="J16" s="217" t="s">
        <v>408</v>
      </c>
      <c r="K16" s="23" t="s">
        <v>246</v>
      </c>
    </row>
    <row r="17" spans="1:11" ht="16.5">
      <c r="A17" s="130" t="s">
        <v>522</v>
      </c>
      <c r="B17" s="40">
        <v>1</v>
      </c>
      <c r="C17" s="510" t="s">
        <v>427</v>
      </c>
      <c r="D17" s="511"/>
      <c r="E17" s="511"/>
      <c r="F17" s="511"/>
      <c r="G17" s="511"/>
      <c r="H17" s="512"/>
      <c r="I17" s="217" t="s">
        <v>408</v>
      </c>
      <c r="J17" s="217" t="s">
        <v>408</v>
      </c>
      <c r="K17" s="23" t="s">
        <v>246</v>
      </c>
    </row>
    <row r="18" spans="1:11" ht="16.5">
      <c r="A18" s="130" t="s">
        <v>523</v>
      </c>
      <c r="B18" s="40">
        <v>1</v>
      </c>
      <c r="C18" s="510" t="s">
        <v>427</v>
      </c>
      <c r="D18" s="511"/>
      <c r="E18" s="511"/>
      <c r="F18" s="511"/>
      <c r="G18" s="511"/>
      <c r="H18" s="512"/>
      <c r="I18" s="217" t="s">
        <v>408</v>
      </c>
      <c r="J18" s="217" t="s">
        <v>408</v>
      </c>
      <c r="K18" s="23" t="s">
        <v>246</v>
      </c>
    </row>
    <row r="19" spans="1:11" ht="16.5">
      <c r="A19" s="130" t="s">
        <v>524</v>
      </c>
      <c r="B19" s="40">
        <v>1</v>
      </c>
      <c r="C19" s="510" t="s">
        <v>427</v>
      </c>
      <c r="D19" s="511"/>
      <c r="E19" s="511"/>
      <c r="F19" s="511"/>
      <c r="G19" s="511"/>
      <c r="H19" s="512"/>
      <c r="I19" s="217" t="s">
        <v>408</v>
      </c>
      <c r="J19" s="217" t="s">
        <v>408</v>
      </c>
      <c r="K19" s="23" t="s">
        <v>246</v>
      </c>
    </row>
    <row r="20" spans="1:11" ht="16.5">
      <c r="A20" s="130" t="s">
        <v>600</v>
      </c>
      <c r="B20" s="40">
        <v>2</v>
      </c>
      <c r="C20" s="510" t="s">
        <v>591</v>
      </c>
      <c r="D20" s="511"/>
      <c r="E20" s="511"/>
      <c r="F20" s="511"/>
      <c r="G20" s="511"/>
      <c r="H20" s="512"/>
      <c r="I20" s="217" t="s">
        <v>408</v>
      </c>
      <c r="J20" s="217" t="s">
        <v>408</v>
      </c>
      <c r="K20" s="464" t="s">
        <v>592</v>
      </c>
    </row>
    <row r="21" spans="1:11" ht="16.5">
      <c r="A21" s="130" t="s">
        <v>601</v>
      </c>
      <c r="B21" s="40">
        <v>2</v>
      </c>
      <c r="C21" s="510" t="s">
        <v>591</v>
      </c>
      <c r="D21" s="511"/>
      <c r="E21" s="511"/>
      <c r="F21" s="511"/>
      <c r="G21" s="511"/>
      <c r="H21" s="512"/>
      <c r="I21" s="217" t="s">
        <v>408</v>
      </c>
      <c r="J21" s="217" t="s">
        <v>408</v>
      </c>
      <c r="K21" s="464" t="s">
        <v>592</v>
      </c>
    </row>
    <row r="22" spans="1:11" ht="9.75" customHeight="1">
      <c r="A22" s="130"/>
      <c r="B22" s="40"/>
      <c r="C22" s="164"/>
      <c r="D22" s="446"/>
      <c r="E22" s="446"/>
      <c r="F22" s="446"/>
      <c r="G22" s="446"/>
      <c r="H22" s="446"/>
      <c r="I22" s="217"/>
      <c r="J22" s="217"/>
      <c r="K22" s="23"/>
    </row>
    <row r="23" spans="1:11" ht="16.5">
      <c r="A23" s="140" t="s">
        <v>594</v>
      </c>
      <c r="B23" s="40">
        <v>94</v>
      </c>
      <c r="C23" s="365" t="s">
        <v>567</v>
      </c>
      <c r="D23" s="365" t="s">
        <v>568</v>
      </c>
      <c r="E23" s="365" t="s">
        <v>569</v>
      </c>
      <c r="F23" s="366">
        <v>1.5</v>
      </c>
      <c r="G23" s="366">
        <v>130</v>
      </c>
      <c r="H23" s="367">
        <v>64</v>
      </c>
      <c r="I23" s="60">
        <v>0</v>
      </c>
      <c r="J23" s="60">
        <v>0</v>
      </c>
      <c r="K23" s="38" t="s">
        <v>160</v>
      </c>
    </row>
    <row r="24" spans="1:11" ht="16.5" customHeight="1">
      <c r="A24" s="26" t="s">
        <v>593</v>
      </c>
      <c r="B24" s="42">
        <v>86</v>
      </c>
      <c r="C24" s="43" t="s">
        <v>173</v>
      </c>
      <c r="D24" s="43" t="s">
        <v>174</v>
      </c>
      <c r="E24" s="43" t="s">
        <v>172</v>
      </c>
      <c r="F24" s="275">
        <v>5</v>
      </c>
      <c r="G24" s="275">
        <v>76</v>
      </c>
      <c r="H24" s="219" t="s">
        <v>409</v>
      </c>
      <c r="I24" s="219" t="s">
        <v>408</v>
      </c>
      <c r="J24" s="220" t="s">
        <v>408</v>
      </c>
      <c r="K24" s="71" t="s">
        <v>570</v>
      </c>
    </row>
    <row r="25" ht="16.5">
      <c r="A25" s="10" t="s">
        <v>596</v>
      </c>
    </row>
    <row r="26" ht="16.5">
      <c r="A26" s="39"/>
    </row>
    <row r="27" ht="16.5">
      <c r="A27" s="36"/>
    </row>
    <row r="28" ht="16.5">
      <c r="A28" s="36"/>
    </row>
    <row r="29" ht="16.5">
      <c r="A29" s="36"/>
    </row>
  </sheetData>
  <mergeCells count="7">
    <mergeCell ref="C21:H21"/>
    <mergeCell ref="C19:H19"/>
    <mergeCell ref="C15:H15"/>
    <mergeCell ref="C16:H16"/>
    <mergeCell ref="C17:H17"/>
    <mergeCell ref="C18:H18"/>
    <mergeCell ref="C20:H20"/>
  </mergeCells>
  <printOptions/>
  <pageMargins left="0.9055118110236221" right="0.2755905511811024" top="0.629921259842519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608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7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104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2.75" customHeight="1" hidden="1">
      <c r="A5" s="85" t="s">
        <v>105</v>
      </c>
      <c r="B5" s="31">
        <v>2</v>
      </c>
      <c r="C5" s="51" t="s">
        <v>106</v>
      </c>
      <c r="D5" s="52"/>
      <c r="E5" s="52"/>
      <c r="F5" s="97">
        <v>215</v>
      </c>
      <c r="G5" s="97">
        <v>520</v>
      </c>
      <c r="H5" s="86">
        <v>831.6</v>
      </c>
      <c r="I5" s="86">
        <v>248.07</v>
      </c>
      <c r="J5" s="86">
        <v>321.52</v>
      </c>
      <c r="K5" s="54" t="s">
        <v>106</v>
      </c>
    </row>
    <row r="6" spans="1:11" ht="12.75" customHeight="1" hidden="1">
      <c r="A6" s="85" t="s">
        <v>107</v>
      </c>
      <c r="B6" s="31">
        <v>2</v>
      </c>
      <c r="C6" s="51" t="s">
        <v>106</v>
      </c>
      <c r="D6" s="52"/>
      <c r="E6" s="52"/>
      <c r="F6" s="97">
        <v>215</v>
      </c>
      <c r="G6" s="97">
        <v>520</v>
      </c>
      <c r="H6" s="86">
        <v>831.6</v>
      </c>
      <c r="I6" s="86">
        <v>272.38</v>
      </c>
      <c r="J6" s="86">
        <v>321.52</v>
      </c>
      <c r="K6" s="52" t="s">
        <v>106</v>
      </c>
    </row>
    <row r="7" spans="1:11" ht="12.75" customHeight="1" hidden="1">
      <c r="A7" s="85" t="s">
        <v>7</v>
      </c>
      <c r="B7" s="31">
        <v>2</v>
      </c>
      <c r="C7" s="51" t="s">
        <v>106</v>
      </c>
      <c r="D7" s="52"/>
      <c r="E7" s="52"/>
      <c r="F7" s="97">
        <v>215</v>
      </c>
      <c r="G7" s="97">
        <v>520</v>
      </c>
      <c r="H7" s="86">
        <v>831.6</v>
      </c>
      <c r="I7" s="86">
        <v>272.38</v>
      </c>
      <c r="J7" s="86">
        <v>321.52</v>
      </c>
      <c r="K7" s="52" t="s">
        <v>106</v>
      </c>
    </row>
    <row r="8" spans="1:11" ht="12.75" customHeight="1" hidden="1">
      <c r="A8" s="85" t="s">
        <v>8</v>
      </c>
      <c r="B8" s="31">
        <v>2</v>
      </c>
      <c r="C8" s="51" t="s">
        <v>106</v>
      </c>
      <c r="D8" s="52"/>
      <c r="E8" s="52"/>
      <c r="F8" s="97">
        <v>215</v>
      </c>
      <c r="G8" s="97">
        <v>520</v>
      </c>
      <c r="H8" s="86">
        <v>831.6</v>
      </c>
      <c r="I8" s="86">
        <v>250.43</v>
      </c>
      <c r="J8" s="86">
        <v>321.52</v>
      </c>
      <c r="K8" s="52" t="s">
        <v>106</v>
      </c>
    </row>
    <row r="9" spans="1:11" ht="15" customHeight="1" hidden="1">
      <c r="A9" s="85" t="s">
        <v>9</v>
      </c>
      <c r="B9" s="31">
        <v>2</v>
      </c>
      <c r="C9" s="54" t="s">
        <v>145</v>
      </c>
      <c r="D9" s="122"/>
      <c r="E9" s="123"/>
      <c r="F9" s="120"/>
      <c r="G9" s="121"/>
      <c r="H9" s="86">
        <v>831.6</v>
      </c>
      <c r="I9" s="86">
        <v>251.48</v>
      </c>
      <c r="J9" s="86">
        <v>321.52</v>
      </c>
      <c r="K9" s="52" t="s">
        <v>106</v>
      </c>
    </row>
    <row r="10" spans="1:11" ht="15" customHeight="1" hidden="1">
      <c r="A10" s="85" t="s">
        <v>10</v>
      </c>
      <c r="B10" s="31">
        <v>2</v>
      </c>
      <c r="C10" s="522" t="s">
        <v>425</v>
      </c>
      <c r="D10" s="523"/>
      <c r="E10" s="523"/>
      <c r="F10" s="523"/>
      <c r="G10" s="523"/>
      <c r="H10" s="524"/>
      <c r="I10" s="86">
        <v>25148</v>
      </c>
      <c r="J10" s="86">
        <v>32152</v>
      </c>
      <c r="K10" s="232" t="s">
        <v>106</v>
      </c>
    </row>
    <row r="11" spans="1:11" ht="15" customHeight="1" hidden="1">
      <c r="A11" s="85" t="s">
        <v>108</v>
      </c>
      <c r="B11" s="31">
        <v>2</v>
      </c>
      <c r="C11" s="519" t="s">
        <v>425</v>
      </c>
      <c r="D11" s="520"/>
      <c r="E11" s="520"/>
      <c r="F11" s="520"/>
      <c r="G11" s="520"/>
      <c r="H11" s="521"/>
      <c r="I11" s="86">
        <v>251.48</v>
      </c>
      <c r="J11" s="86">
        <v>321.52</v>
      </c>
      <c r="K11" s="232" t="s">
        <v>106</v>
      </c>
    </row>
    <row r="12" spans="1:11" ht="15" customHeight="1" hidden="1">
      <c r="A12" s="85" t="s">
        <v>109</v>
      </c>
      <c r="B12" s="31">
        <v>2</v>
      </c>
      <c r="C12" s="519" t="s">
        <v>425</v>
      </c>
      <c r="D12" s="520"/>
      <c r="E12" s="520"/>
      <c r="F12" s="520"/>
      <c r="G12" s="520"/>
      <c r="H12" s="521"/>
      <c r="I12" s="86">
        <v>24690</v>
      </c>
      <c r="J12" s="86">
        <v>32152</v>
      </c>
      <c r="K12" s="232" t="s">
        <v>106</v>
      </c>
    </row>
    <row r="13" spans="1:11" ht="15" customHeight="1" hidden="1">
      <c r="A13" s="85" t="s">
        <v>110</v>
      </c>
      <c r="B13" s="31">
        <v>2</v>
      </c>
      <c r="C13" s="519" t="s">
        <v>425</v>
      </c>
      <c r="D13" s="520"/>
      <c r="E13" s="520"/>
      <c r="F13" s="520"/>
      <c r="G13" s="520"/>
      <c r="H13" s="521"/>
      <c r="I13" s="326">
        <v>24690</v>
      </c>
      <c r="J13" s="326">
        <v>32152</v>
      </c>
      <c r="K13" s="232" t="s">
        <v>106</v>
      </c>
    </row>
    <row r="14" spans="1:11" ht="15" customHeight="1" hidden="1">
      <c r="A14" s="85" t="s">
        <v>130</v>
      </c>
      <c r="B14" s="31">
        <v>2</v>
      </c>
      <c r="C14" s="519" t="s">
        <v>425</v>
      </c>
      <c r="D14" s="520"/>
      <c r="E14" s="520"/>
      <c r="F14" s="520"/>
      <c r="G14" s="520"/>
      <c r="H14" s="521"/>
      <c r="I14" s="326">
        <v>26428</v>
      </c>
      <c r="J14" s="326">
        <v>32152</v>
      </c>
      <c r="K14" s="232" t="s">
        <v>106</v>
      </c>
    </row>
    <row r="15" spans="1:11" ht="15" customHeight="1" hidden="1">
      <c r="A15" s="13" t="s">
        <v>540</v>
      </c>
      <c r="B15" s="31">
        <v>4</v>
      </c>
      <c r="C15" s="516" t="s">
        <v>426</v>
      </c>
      <c r="D15" s="517"/>
      <c r="E15" s="517"/>
      <c r="F15" s="517"/>
      <c r="G15" s="517"/>
      <c r="H15" s="512"/>
      <c r="I15" s="326">
        <v>23438.8</v>
      </c>
      <c r="J15" s="326">
        <v>26552.7</v>
      </c>
      <c r="K15" s="518" t="s">
        <v>283</v>
      </c>
    </row>
    <row r="16" spans="1:11" ht="16.5" customHeight="1" hidden="1">
      <c r="A16" s="13"/>
      <c r="B16" s="31"/>
      <c r="C16" s="105"/>
      <c r="D16" s="246"/>
      <c r="E16" s="246"/>
      <c r="F16" s="246"/>
      <c r="G16" s="246"/>
      <c r="H16" s="245"/>
      <c r="I16" s="326"/>
      <c r="J16" s="326"/>
      <c r="K16" s="505"/>
    </row>
    <row r="17" spans="1:11" ht="15" customHeight="1" hidden="1">
      <c r="A17" s="13" t="s">
        <v>530</v>
      </c>
      <c r="B17" s="31">
        <v>3</v>
      </c>
      <c r="C17" s="516" t="s">
        <v>440</v>
      </c>
      <c r="D17" s="517"/>
      <c r="E17" s="517"/>
      <c r="F17" s="517"/>
      <c r="G17" s="517"/>
      <c r="H17" s="512"/>
      <c r="I17" s="326">
        <v>23480</v>
      </c>
      <c r="J17" s="326">
        <v>27465</v>
      </c>
      <c r="K17" s="518" t="s">
        <v>442</v>
      </c>
    </row>
    <row r="18" spans="1:11" ht="16.5" customHeight="1" hidden="1">
      <c r="A18" s="13"/>
      <c r="B18" s="31"/>
      <c r="C18" s="105"/>
      <c r="D18" s="246"/>
      <c r="E18" s="246"/>
      <c r="F18" s="246"/>
      <c r="G18" s="246"/>
      <c r="H18" s="245"/>
      <c r="I18" s="326"/>
      <c r="J18" s="326"/>
      <c r="K18" s="505"/>
    </row>
    <row r="19" spans="1:11" ht="15" customHeight="1">
      <c r="A19" s="130" t="s">
        <v>531</v>
      </c>
      <c r="B19" s="31">
        <v>3</v>
      </c>
      <c r="C19" s="516" t="s">
        <v>440</v>
      </c>
      <c r="D19" s="517"/>
      <c r="E19" s="517"/>
      <c r="F19" s="517"/>
      <c r="G19" s="517"/>
      <c r="H19" s="512"/>
      <c r="I19" s="326">
        <v>23674</v>
      </c>
      <c r="J19" s="326">
        <v>27465</v>
      </c>
      <c r="K19" s="518" t="s">
        <v>442</v>
      </c>
    </row>
    <row r="20" spans="1:11" ht="16.5" customHeight="1">
      <c r="A20" s="13"/>
      <c r="B20" s="31"/>
      <c r="C20" s="105"/>
      <c r="D20" s="246"/>
      <c r="E20" s="246"/>
      <c r="F20" s="246"/>
      <c r="G20" s="246"/>
      <c r="H20" s="245"/>
      <c r="I20" s="326"/>
      <c r="J20" s="326"/>
      <c r="K20" s="505"/>
    </row>
    <row r="21" spans="1:11" ht="16.5" customHeight="1">
      <c r="A21" s="130" t="s">
        <v>532</v>
      </c>
      <c r="B21" s="31">
        <v>3</v>
      </c>
      <c r="C21" s="516" t="s">
        <v>440</v>
      </c>
      <c r="D21" s="517"/>
      <c r="E21" s="517"/>
      <c r="F21" s="517"/>
      <c r="G21" s="517"/>
      <c r="H21" s="512"/>
      <c r="I21" s="326">
        <v>24721</v>
      </c>
      <c r="J21" s="326">
        <v>27465</v>
      </c>
      <c r="K21" s="518" t="s">
        <v>442</v>
      </c>
    </row>
    <row r="22" spans="1:11" ht="16.5" customHeight="1">
      <c r="A22" s="13"/>
      <c r="B22" s="31"/>
      <c r="C22" s="105"/>
      <c r="D22" s="246"/>
      <c r="E22" s="246"/>
      <c r="F22" s="246"/>
      <c r="G22" s="246"/>
      <c r="H22" s="245"/>
      <c r="I22" s="326"/>
      <c r="J22" s="326"/>
      <c r="K22" s="505"/>
    </row>
    <row r="23" spans="1:11" ht="15" customHeight="1">
      <c r="A23" s="130" t="s">
        <v>529</v>
      </c>
      <c r="B23" s="31">
        <v>3</v>
      </c>
      <c r="C23" s="516" t="s">
        <v>440</v>
      </c>
      <c r="D23" s="517"/>
      <c r="E23" s="517"/>
      <c r="F23" s="517"/>
      <c r="G23" s="517"/>
      <c r="H23" s="512"/>
      <c r="I23" s="282">
        <v>24721</v>
      </c>
      <c r="J23" s="282">
        <v>27465</v>
      </c>
      <c r="K23" s="518" t="s">
        <v>442</v>
      </c>
    </row>
    <row r="24" spans="1:11" ht="16.5" customHeight="1">
      <c r="A24" s="13"/>
      <c r="B24" s="31"/>
      <c r="C24" s="225"/>
      <c r="D24" s="224"/>
      <c r="E24" s="224"/>
      <c r="F24" s="224"/>
      <c r="G24" s="228"/>
      <c r="H24" s="230"/>
      <c r="I24" s="88"/>
      <c r="J24" s="88"/>
      <c r="K24" s="505"/>
    </row>
    <row r="25" spans="1:11" ht="15" customHeight="1">
      <c r="A25" s="130" t="s">
        <v>574</v>
      </c>
      <c r="B25" s="31">
        <v>3</v>
      </c>
      <c r="C25" s="516" t="s">
        <v>440</v>
      </c>
      <c r="D25" s="517"/>
      <c r="E25" s="517"/>
      <c r="F25" s="517"/>
      <c r="G25" s="517"/>
      <c r="H25" s="512"/>
      <c r="I25" s="282">
        <v>22975</v>
      </c>
      <c r="J25" s="282">
        <v>33199</v>
      </c>
      <c r="K25" s="518" t="s">
        <v>442</v>
      </c>
    </row>
    <row r="26" spans="1:11" ht="16.5" customHeight="1">
      <c r="A26" s="13"/>
      <c r="B26" s="31"/>
      <c r="C26" s="458"/>
      <c r="D26" s="246"/>
      <c r="E26" s="246"/>
      <c r="F26" s="246"/>
      <c r="G26" s="246"/>
      <c r="H26" s="246"/>
      <c r="I26" s="88"/>
      <c r="J26" s="88"/>
      <c r="K26" s="505"/>
    </row>
    <row r="27" spans="1:11" ht="15" customHeight="1">
      <c r="A27" s="130" t="s">
        <v>601</v>
      </c>
      <c r="B27" s="31">
        <v>3</v>
      </c>
      <c r="C27" s="516" t="s">
        <v>440</v>
      </c>
      <c r="D27" s="517"/>
      <c r="E27" s="517"/>
      <c r="F27" s="517"/>
      <c r="G27" s="517"/>
      <c r="H27" s="512"/>
      <c r="I27" s="282">
        <f>SUM(I30:I36)</f>
        <v>23050</v>
      </c>
      <c r="J27" s="282">
        <f>SUM(J30:J36)</f>
        <v>33199</v>
      </c>
      <c r="K27" s="518" t="s">
        <v>442</v>
      </c>
    </row>
    <row r="28" spans="1:11" ht="16.5" customHeight="1">
      <c r="A28" s="13"/>
      <c r="B28" s="31"/>
      <c r="C28" s="458"/>
      <c r="D28" s="246"/>
      <c r="E28" s="246"/>
      <c r="F28" s="246"/>
      <c r="G28" s="246"/>
      <c r="H28" s="246"/>
      <c r="I28" s="282"/>
      <c r="J28" s="282"/>
      <c r="K28" s="505"/>
    </row>
    <row r="29" spans="1:11" ht="6" customHeight="1">
      <c r="A29" s="13"/>
      <c r="B29" s="31"/>
      <c r="C29" s="459"/>
      <c r="D29" s="446"/>
      <c r="E29" s="446"/>
      <c r="F29" s="446"/>
      <c r="G29" s="446"/>
      <c r="H29" s="446"/>
      <c r="I29" s="282"/>
      <c r="J29" s="282"/>
      <c r="K29" s="38"/>
    </row>
    <row r="30" spans="1:11" ht="14.25" customHeight="1">
      <c r="A30" s="39" t="s">
        <v>207</v>
      </c>
      <c r="B30" s="55">
        <v>66</v>
      </c>
      <c r="C30" s="56" t="s">
        <v>46</v>
      </c>
      <c r="D30" s="57" t="s">
        <v>47</v>
      </c>
      <c r="E30" s="57" t="s">
        <v>167</v>
      </c>
      <c r="F30" s="277">
        <v>38</v>
      </c>
      <c r="G30" s="277">
        <v>80</v>
      </c>
      <c r="H30" s="277">
        <v>0</v>
      </c>
      <c r="I30" s="279">
        <v>1047</v>
      </c>
      <c r="J30" s="279">
        <v>1047</v>
      </c>
      <c r="K30" s="137" t="s">
        <v>208</v>
      </c>
    </row>
    <row r="31" spans="1:11" ht="14.25" customHeight="1">
      <c r="A31" s="39" t="s">
        <v>266</v>
      </c>
      <c r="B31" s="55">
        <v>72</v>
      </c>
      <c r="C31" s="56" t="s">
        <v>46</v>
      </c>
      <c r="D31" s="57" t="s">
        <v>47</v>
      </c>
      <c r="E31" s="57" t="s">
        <v>43</v>
      </c>
      <c r="F31" s="277">
        <v>82</v>
      </c>
      <c r="G31" s="277">
        <v>160</v>
      </c>
      <c r="H31" s="279">
        <v>12</v>
      </c>
      <c r="I31" s="279">
        <v>40</v>
      </c>
      <c r="J31" s="280">
        <v>1240</v>
      </c>
      <c r="K31" s="25" t="s">
        <v>267</v>
      </c>
    </row>
    <row r="32" spans="1:11" ht="15" customHeight="1">
      <c r="A32" s="525" t="s">
        <v>282</v>
      </c>
      <c r="B32" s="498">
        <v>53</v>
      </c>
      <c r="C32" s="500" t="s">
        <v>46</v>
      </c>
      <c r="D32" s="502" t="s">
        <v>441</v>
      </c>
      <c r="E32" s="500" t="s">
        <v>138</v>
      </c>
      <c r="F32" s="490">
        <v>133.1</v>
      </c>
      <c r="G32" s="490">
        <v>360</v>
      </c>
      <c r="H32" s="492">
        <v>800</v>
      </c>
      <c r="I32" s="487">
        <v>21963</v>
      </c>
      <c r="J32" s="487">
        <v>30912</v>
      </c>
      <c r="K32" s="505" t="s">
        <v>209</v>
      </c>
    </row>
    <row r="33" spans="1:11" ht="33.75" customHeight="1">
      <c r="A33" s="497"/>
      <c r="B33" s="499"/>
      <c r="C33" s="501"/>
      <c r="D33" s="503"/>
      <c r="E33" s="501"/>
      <c r="F33" s="491"/>
      <c r="G33" s="491"/>
      <c r="H33" s="493"/>
      <c r="I33" s="488"/>
      <c r="J33" s="488"/>
      <c r="K33" s="489"/>
    </row>
    <row r="34" spans="1:10" ht="15" customHeight="1">
      <c r="A34" s="10" t="s">
        <v>596</v>
      </c>
      <c r="I34" s="276"/>
      <c r="J34" s="276"/>
    </row>
    <row r="35" spans="1:8" ht="16.5">
      <c r="A35" s="39"/>
      <c r="H35" s="276">
        <f>SUM(H31:H33)</f>
        <v>812</v>
      </c>
    </row>
    <row r="36" ht="16.5">
      <c r="A36" s="36"/>
    </row>
    <row r="37" ht="16.5">
      <c r="A37" s="36"/>
    </row>
    <row r="38" ht="16.5">
      <c r="A38" s="36"/>
    </row>
  </sheetData>
  <mergeCells count="30">
    <mergeCell ref="E32:E33"/>
    <mergeCell ref="F32:F33"/>
    <mergeCell ref="G32:G33"/>
    <mergeCell ref="H32:H33"/>
    <mergeCell ref="I32:I33"/>
    <mergeCell ref="J32:J33"/>
    <mergeCell ref="K23:K24"/>
    <mergeCell ref="K32:K33"/>
    <mergeCell ref="A32:A33"/>
    <mergeCell ref="B32:B33"/>
    <mergeCell ref="C32:C33"/>
    <mergeCell ref="D32:D33"/>
    <mergeCell ref="C10:H10"/>
    <mergeCell ref="C11:H11"/>
    <mergeCell ref="C12:H12"/>
    <mergeCell ref="C13:H13"/>
    <mergeCell ref="K19:K20"/>
    <mergeCell ref="C14:H14"/>
    <mergeCell ref="K17:K18"/>
    <mergeCell ref="K15:K16"/>
    <mergeCell ref="C15:H15"/>
    <mergeCell ref="C17:H17"/>
    <mergeCell ref="C19:H19"/>
    <mergeCell ref="C25:H25"/>
    <mergeCell ref="K25:K26"/>
    <mergeCell ref="K27:K28"/>
    <mergeCell ref="K21:K22"/>
    <mergeCell ref="C21:H21"/>
    <mergeCell ref="C27:H27"/>
    <mergeCell ref="C23:H23"/>
  </mergeCells>
  <printOptions horizontalCentered="1"/>
  <pageMargins left="0.9055118110236221" right="0.2755905511811024" top="0.590551181102362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8.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486" customFormat="1" ht="57.75" customHeight="1">
      <c r="A1" s="460" t="s">
        <v>609</v>
      </c>
      <c r="B1" s="460"/>
      <c r="C1" s="484"/>
      <c r="D1" s="484"/>
      <c r="E1" s="484"/>
      <c r="F1" s="485"/>
      <c r="G1" s="485"/>
      <c r="H1" s="485"/>
      <c r="I1" s="485"/>
      <c r="J1" s="485"/>
      <c r="K1" s="484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2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  <c r="L4" s="10"/>
    </row>
    <row r="5" spans="1:12" ht="12.75" customHeight="1" hidden="1">
      <c r="A5" s="13" t="s">
        <v>101</v>
      </c>
      <c r="B5" s="31">
        <v>2</v>
      </c>
      <c r="C5" s="51" t="s">
        <v>111</v>
      </c>
      <c r="D5" s="33"/>
      <c r="E5" s="33"/>
      <c r="F5" s="53">
        <v>51.5</v>
      </c>
      <c r="G5" s="53">
        <v>358.8</v>
      </c>
      <c r="H5" s="59">
        <v>170.2</v>
      </c>
      <c r="I5" s="59">
        <v>10.05</v>
      </c>
      <c r="J5" s="59">
        <v>10.22</v>
      </c>
      <c r="K5" s="51" t="s">
        <v>111</v>
      </c>
      <c r="L5" s="10"/>
    </row>
    <row r="6" spans="1:12" ht="12.75" customHeight="1" hidden="1">
      <c r="A6" s="13" t="s">
        <v>103</v>
      </c>
      <c r="B6" s="31">
        <v>2</v>
      </c>
      <c r="C6" s="51" t="s">
        <v>111</v>
      </c>
      <c r="D6" s="33"/>
      <c r="E6" s="33"/>
      <c r="F6" s="53">
        <v>51.5</v>
      </c>
      <c r="G6" s="53">
        <v>358.8</v>
      </c>
      <c r="H6" s="59">
        <v>170.2</v>
      </c>
      <c r="I6" s="59">
        <v>9.6</v>
      </c>
      <c r="J6" s="59">
        <v>10.22</v>
      </c>
      <c r="K6" s="51" t="s">
        <v>111</v>
      </c>
      <c r="L6" s="10"/>
    </row>
    <row r="7" spans="1:11" ht="12.75" customHeight="1" hidden="1">
      <c r="A7" s="13" t="s">
        <v>7</v>
      </c>
      <c r="B7" s="31">
        <v>2</v>
      </c>
      <c r="C7" s="51" t="s">
        <v>111</v>
      </c>
      <c r="D7" s="33"/>
      <c r="E7" s="33"/>
      <c r="F7" s="53">
        <v>51.5</v>
      </c>
      <c r="G7" s="53">
        <v>358.8</v>
      </c>
      <c r="H7" s="59">
        <v>170.2</v>
      </c>
      <c r="I7" s="59">
        <v>9.6</v>
      </c>
      <c r="J7" s="59">
        <v>10.22</v>
      </c>
      <c r="K7" s="51" t="s">
        <v>111</v>
      </c>
    </row>
    <row r="8" spans="1:11" ht="12.75" customHeight="1" hidden="1">
      <c r="A8" s="13" t="s">
        <v>8</v>
      </c>
      <c r="B8" s="31">
        <v>2</v>
      </c>
      <c r="C8" s="51" t="s">
        <v>111</v>
      </c>
      <c r="D8" s="33"/>
      <c r="E8" s="33"/>
      <c r="F8" s="53">
        <v>51.5</v>
      </c>
      <c r="G8" s="53">
        <v>358.8</v>
      </c>
      <c r="H8" s="59">
        <v>170.2</v>
      </c>
      <c r="I8" s="59">
        <v>10.19</v>
      </c>
      <c r="J8" s="59">
        <v>10.22</v>
      </c>
      <c r="K8" s="51" t="s">
        <v>111</v>
      </c>
    </row>
    <row r="9" spans="1:11" ht="15" customHeight="1" hidden="1">
      <c r="A9" s="13" t="s">
        <v>9</v>
      </c>
      <c r="B9" s="31">
        <v>2</v>
      </c>
      <c r="C9" s="52" t="s">
        <v>146</v>
      </c>
      <c r="D9" s="32"/>
      <c r="E9" s="32"/>
      <c r="F9" s="110"/>
      <c r="G9" s="111"/>
      <c r="H9" s="59">
        <v>170.2</v>
      </c>
      <c r="I9" s="59">
        <v>10.5</v>
      </c>
      <c r="J9" s="59">
        <v>10.62</v>
      </c>
      <c r="K9" s="51" t="s">
        <v>111</v>
      </c>
    </row>
    <row r="10" spans="1:11" ht="15" customHeight="1" hidden="1">
      <c r="A10" s="13" t="s">
        <v>10</v>
      </c>
      <c r="B10" s="31">
        <v>2</v>
      </c>
      <c r="C10" s="519" t="s">
        <v>111</v>
      </c>
      <c r="D10" s="511"/>
      <c r="E10" s="511"/>
      <c r="F10" s="511"/>
      <c r="G10" s="511"/>
      <c r="H10" s="512"/>
      <c r="I10" s="59">
        <v>1073</v>
      </c>
      <c r="J10" s="59">
        <v>1487</v>
      </c>
      <c r="K10" s="243" t="s">
        <v>111</v>
      </c>
    </row>
    <row r="11" spans="1:11" ht="15" customHeight="1" hidden="1">
      <c r="A11" s="13" t="s">
        <v>95</v>
      </c>
      <c r="B11" s="31">
        <v>2</v>
      </c>
      <c r="C11" s="519" t="s">
        <v>111</v>
      </c>
      <c r="D11" s="511"/>
      <c r="E11" s="511"/>
      <c r="F11" s="511"/>
      <c r="G11" s="511"/>
      <c r="H11" s="512"/>
      <c r="I11" s="59">
        <v>10.73</v>
      </c>
      <c r="J11" s="59">
        <v>14.87</v>
      </c>
      <c r="K11" s="243" t="s">
        <v>111</v>
      </c>
    </row>
    <row r="12" spans="1:11" ht="15" customHeight="1" hidden="1">
      <c r="A12" s="13" t="s">
        <v>96</v>
      </c>
      <c r="B12" s="31">
        <v>2</v>
      </c>
      <c r="C12" s="519" t="s">
        <v>111</v>
      </c>
      <c r="D12" s="511"/>
      <c r="E12" s="511"/>
      <c r="F12" s="511"/>
      <c r="G12" s="511"/>
      <c r="H12" s="512"/>
      <c r="I12" s="59">
        <v>1074</v>
      </c>
      <c r="J12" s="59">
        <v>1487</v>
      </c>
      <c r="K12" s="243" t="s">
        <v>111</v>
      </c>
    </row>
    <row r="13" spans="1:11" ht="15" customHeight="1" hidden="1">
      <c r="A13" s="13" t="s">
        <v>98</v>
      </c>
      <c r="B13" s="31">
        <v>2</v>
      </c>
      <c r="C13" s="519" t="s">
        <v>111</v>
      </c>
      <c r="D13" s="511"/>
      <c r="E13" s="511"/>
      <c r="F13" s="511"/>
      <c r="G13" s="511"/>
      <c r="H13" s="512"/>
      <c r="I13" s="327">
        <v>1074</v>
      </c>
      <c r="J13" s="327">
        <v>1487</v>
      </c>
      <c r="K13" s="243" t="s">
        <v>111</v>
      </c>
    </row>
    <row r="14" spans="1:11" ht="15" customHeight="1" hidden="1">
      <c r="A14" s="85" t="s">
        <v>130</v>
      </c>
      <c r="B14" s="31">
        <v>2</v>
      </c>
      <c r="C14" s="519" t="s">
        <v>111</v>
      </c>
      <c r="D14" s="511"/>
      <c r="E14" s="511"/>
      <c r="F14" s="511"/>
      <c r="G14" s="511"/>
      <c r="H14" s="512"/>
      <c r="I14" s="327">
        <v>1279</v>
      </c>
      <c r="J14" s="327">
        <v>1473</v>
      </c>
      <c r="K14" s="243" t="s">
        <v>111</v>
      </c>
    </row>
    <row r="15" spans="1:11" ht="15" customHeight="1" hidden="1">
      <c r="A15" s="13" t="s">
        <v>534</v>
      </c>
      <c r="B15" s="31">
        <v>4</v>
      </c>
      <c r="C15" s="495" t="s">
        <v>424</v>
      </c>
      <c r="D15" s="511"/>
      <c r="E15" s="511"/>
      <c r="F15" s="511"/>
      <c r="G15" s="511"/>
      <c r="H15" s="512"/>
      <c r="I15" s="327">
        <v>1028</v>
      </c>
      <c r="J15" s="327">
        <v>1447</v>
      </c>
      <c r="K15" s="518" t="s">
        <v>304</v>
      </c>
    </row>
    <row r="16" spans="1:11" ht="18" customHeight="1" hidden="1">
      <c r="A16" s="85"/>
      <c r="B16" s="31"/>
      <c r="C16" s="232"/>
      <c r="D16" s="244"/>
      <c r="E16" s="244"/>
      <c r="F16" s="244"/>
      <c r="G16" s="244"/>
      <c r="H16" s="245"/>
      <c r="I16" s="327"/>
      <c r="J16" s="327"/>
      <c r="K16" s="518"/>
    </row>
    <row r="17" spans="1:11" ht="15" customHeight="1" hidden="1">
      <c r="A17" s="13" t="s">
        <v>530</v>
      </c>
      <c r="B17" s="31">
        <v>3</v>
      </c>
      <c r="C17" s="495" t="s">
        <v>443</v>
      </c>
      <c r="D17" s="511"/>
      <c r="E17" s="511"/>
      <c r="F17" s="511"/>
      <c r="G17" s="511"/>
      <c r="H17" s="512"/>
      <c r="I17" s="327">
        <v>688.4</v>
      </c>
      <c r="J17" s="327">
        <v>826.25</v>
      </c>
      <c r="K17" s="518" t="s">
        <v>445</v>
      </c>
    </row>
    <row r="18" spans="1:11" ht="17.25" customHeight="1" hidden="1">
      <c r="A18" s="13"/>
      <c r="B18" s="31"/>
      <c r="C18" s="225"/>
      <c r="D18" s="228"/>
      <c r="E18" s="228"/>
      <c r="F18" s="228"/>
      <c r="G18" s="228"/>
      <c r="H18" s="229"/>
      <c r="I18" s="327"/>
      <c r="J18" s="327"/>
      <c r="K18" s="518"/>
    </row>
    <row r="19" spans="1:11" ht="15" customHeight="1">
      <c r="A19" s="130" t="s">
        <v>531</v>
      </c>
      <c r="B19" s="31">
        <v>3</v>
      </c>
      <c r="C19" s="495" t="s">
        <v>443</v>
      </c>
      <c r="D19" s="511"/>
      <c r="E19" s="511"/>
      <c r="F19" s="511"/>
      <c r="G19" s="511"/>
      <c r="H19" s="512"/>
      <c r="I19" s="327">
        <v>688.4</v>
      </c>
      <c r="J19" s="327">
        <v>826.25</v>
      </c>
      <c r="K19" s="518" t="s">
        <v>445</v>
      </c>
    </row>
    <row r="20" spans="1:11" ht="17.25" customHeight="1">
      <c r="A20" s="13"/>
      <c r="B20" s="31"/>
      <c r="C20" s="225"/>
      <c r="D20" s="228"/>
      <c r="E20" s="228"/>
      <c r="F20" s="228"/>
      <c r="G20" s="228"/>
      <c r="H20" s="229"/>
      <c r="I20" s="59"/>
      <c r="J20" s="59"/>
      <c r="K20" s="518"/>
    </row>
    <row r="21" spans="1:11" ht="18" customHeight="1">
      <c r="A21" s="130" t="s">
        <v>532</v>
      </c>
      <c r="B21" s="31">
        <v>3</v>
      </c>
      <c r="C21" s="495" t="s">
        <v>443</v>
      </c>
      <c r="D21" s="511"/>
      <c r="E21" s="511"/>
      <c r="F21" s="511"/>
      <c r="G21" s="511"/>
      <c r="H21" s="512"/>
      <c r="I21" s="327">
        <v>740</v>
      </c>
      <c r="J21" s="327">
        <v>826.25</v>
      </c>
      <c r="K21" s="518" t="s">
        <v>445</v>
      </c>
    </row>
    <row r="22" spans="1:11" ht="15" customHeight="1">
      <c r="A22" s="13"/>
      <c r="B22" s="31"/>
      <c r="C22" s="225"/>
      <c r="D22" s="228"/>
      <c r="E22" s="228"/>
      <c r="F22" s="228"/>
      <c r="G22" s="228"/>
      <c r="H22" s="229"/>
      <c r="I22" s="59"/>
      <c r="J22" s="59"/>
      <c r="K22" s="518"/>
    </row>
    <row r="23" spans="1:11" ht="15" customHeight="1">
      <c r="A23" s="130" t="s">
        <v>533</v>
      </c>
      <c r="B23" s="31">
        <v>3</v>
      </c>
      <c r="C23" s="495" t="s">
        <v>443</v>
      </c>
      <c r="D23" s="511"/>
      <c r="E23" s="511"/>
      <c r="F23" s="511"/>
      <c r="G23" s="511"/>
      <c r="H23" s="512"/>
      <c r="I23" s="291">
        <v>1007</v>
      </c>
      <c r="J23" s="291">
        <v>1042</v>
      </c>
      <c r="K23" s="518" t="s">
        <v>445</v>
      </c>
    </row>
    <row r="24" spans="1:11" ht="18" customHeight="1">
      <c r="A24" s="13"/>
      <c r="B24" s="31"/>
      <c r="C24" s="355"/>
      <c r="D24" s="244"/>
      <c r="E24" s="244"/>
      <c r="F24" s="244"/>
      <c r="G24" s="244"/>
      <c r="H24" s="245"/>
      <c r="I24" s="291"/>
      <c r="J24" s="291"/>
      <c r="K24" s="518"/>
    </row>
    <row r="25" spans="1:11" ht="15" customHeight="1">
      <c r="A25" s="130" t="s">
        <v>562</v>
      </c>
      <c r="B25" s="31">
        <v>4</v>
      </c>
      <c r="C25" s="495" t="s">
        <v>589</v>
      </c>
      <c r="D25" s="511"/>
      <c r="E25" s="511"/>
      <c r="F25" s="511"/>
      <c r="G25" s="511"/>
      <c r="H25" s="512"/>
      <c r="I25" s="291">
        <v>4141</v>
      </c>
      <c r="J25" s="291">
        <v>4260</v>
      </c>
      <c r="K25" s="496" t="s">
        <v>590</v>
      </c>
    </row>
    <row r="26" spans="1:11" ht="17.25" customHeight="1">
      <c r="A26" s="13"/>
      <c r="B26" s="31"/>
      <c r="C26" s="457"/>
      <c r="D26" s="244"/>
      <c r="E26" s="244"/>
      <c r="F26" s="244"/>
      <c r="G26" s="244"/>
      <c r="H26" s="245"/>
      <c r="I26" s="291"/>
      <c r="J26" s="291"/>
      <c r="K26" s="518"/>
    </row>
    <row r="27" spans="1:11" ht="15" customHeight="1">
      <c r="A27" s="130" t="s">
        <v>601</v>
      </c>
      <c r="B27" s="31">
        <v>4</v>
      </c>
      <c r="C27" s="495" t="s">
        <v>589</v>
      </c>
      <c r="D27" s="511"/>
      <c r="E27" s="511"/>
      <c r="F27" s="511"/>
      <c r="G27" s="511"/>
      <c r="H27" s="512"/>
      <c r="I27" s="291">
        <f>SUM(I30:I37)</f>
        <v>4140.8</v>
      </c>
      <c r="J27" s="291">
        <f>SUM(J30:J37)</f>
        <v>4703</v>
      </c>
      <c r="K27" s="496" t="s">
        <v>590</v>
      </c>
    </row>
    <row r="28" spans="1:11" ht="17.25" customHeight="1">
      <c r="A28" s="13"/>
      <c r="B28" s="31"/>
      <c r="C28" s="457"/>
      <c r="D28" s="244"/>
      <c r="E28" s="244"/>
      <c r="F28" s="244"/>
      <c r="G28" s="244"/>
      <c r="H28" s="245"/>
      <c r="I28" s="291"/>
      <c r="J28" s="291"/>
      <c r="K28" s="518"/>
    </row>
    <row r="29" spans="1:11" ht="12" customHeight="1">
      <c r="A29" s="36"/>
      <c r="B29" s="37"/>
      <c r="C29" s="61"/>
      <c r="D29" s="37"/>
      <c r="E29" s="37"/>
      <c r="F29" s="60"/>
      <c r="G29" s="60"/>
      <c r="H29" s="60"/>
      <c r="I29" s="60"/>
      <c r="J29" s="60"/>
      <c r="K29" s="10"/>
    </row>
    <row r="30" spans="1:11" ht="15" customHeight="1">
      <c r="A30" s="39" t="s">
        <v>301</v>
      </c>
      <c r="B30" s="55">
        <v>74</v>
      </c>
      <c r="C30" s="494" t="s">
        <v>444</v>
      </c>
      <c r="D30" s="63" t="s">
        <v>52</v>
      </c>
      <c r="E30" s="63" t="s">
        <v>138</v>
      </c>
      <c r="F30" s="283">
        <v>34.5</v>
      </c>
      <c r="G30" s="283">
        <v>260</v>
      </c>
      <c r="H30" s="286">
        <v>60.2</v>
      </c>
      <c r="I30" s="287">
        <v>535</v>
      </c>
      <c r="J30" s="287">
        <v>547</v>
      </c>
      <c r="K30" s="25" t="s">
        <v>206</v>
      </c>
    </row>
    <row r="31" spans="1:11" ht="17.25" customHeight="1">
      <c r="A31" s="134"/>
      <c r="B31" s="55"/>
      <c r="C31" s="494"/>
      <c r="D31" s="63"/>
      <c r="E31" s="63"/>
      <c r="F31" s="283"/>
      <c r="G31" s="283"/>
      <c r="H31" s="278"/>
      <c r="I31" s="278"/>
      <c r="J31" s="288"/>
      <c r="K31" s="25"/>
    </row>
    <row r="32" spans="1:11" ht="7.5" customHeight="1" hidden="1">
      <c r="A32" s="364"/>
      <c r="B32" s="55"/>
      <c r="C32" s="356"/>
      <c r="D32" s="63"/>
      <c r="E32" s="63"/>
      <c r="F32" s="283"/>
      <c r="G32" s="283"/>
      <c r="H32" s="278"/>
      <c r="I32" s="278"/>
      <c r="J32" s="288"/>
      <c r="K32" s="25"/>
    </row>
    <row r="33" spans="1:11" ht="15" customHeight="1">
      <c r="A33" s="39" t="s">
        <v>588</v>
      </c>
      <c r="B33" s="55">
        <v>94</v>
      </c>
      <c r="C33" s="502" t="s">
        <v>565</v>
      </c>
      <c r="D33" s="63" t="s">
        <v>52</v>
      </c>
      <c r="E33" s="494" t="s">
        <v>566</v>
      </c>
      <c r="F33" s="283">
        <v>61</v>
      </c>
      <c r="G33" s="283">
        <v>345</v>
      </c>
      <c r="H33" s="286">
        <v>193</v>
      </c>
      <c r="I33" s="287">
        <v>3134</v>
      </c>
      <c r="J33" s="287">
        <v>3218</v>
      </c>
      <c r="K33" s="25" t="s">
        <v>564</v>
      </c>
    </row>
    <row r="34" spans="1:11" ht="17.25" customHeight="1">
      <c r="A34" s="134"/>
      <c r="B34" s="55"/>
      <c r="C34" s="502"/>
      <c r="D34" s="63"/>
      <c r="E34" s="494"/>
      <c r="F34" s="283"/>
      <c r="G34" s="283"/>
      <c r="H34" s="278"/>
      <c r="I34" s="278"/>
      <c r="J34" s="288"/>
      <c r="K34" s="25"/>
    </row>
    <row r="35" spans="1:11" ht="15" customHeight="1">
      <c r="A35" s="39" t="s">
        <v>303</v>
      </c>
      <c r="B35" s="55">
        <v>87</v>
      </c>
      <c r="C35" s="62" t="s">
        <v>268</v>
      </c>
      <c r="D35" s="494" t="s">
        <v>446</v>
      </c>
      <c r="E35" s="63" t="s">
        <v>188</v>
      </c>
      <c r="F35" s="283">
        <v>44</v>
      </c>
      <c r="G35" s="283">
        <v>160</v>
      </c>
      <c r="H35" s="281" t="s">
        <v>408</v>
      </c>
      <c r="I35" s="281" t="s">
        <v>407</v>
      </c>
      <c r="J35" s="287">
        <v>12</v>
      </c>
      <c r="K35" s="25" t="s">
        <v>206</v>
      </c>
    </row>
    <row r="36" spans="1:11" ht="18" customHeight="1">
      <c r="A36" s="39"/>
      <c r="B36" s="55"/>
      <c r="C36" s="62"/>
      <c r="D36" s="494"/>
      <c r="E36" s="63"/>
      <c r="F36" s="284"/>
      <c r="G36" s="283"/>
      <c r="H36" s="278"/>
      <c r="I36" s="278"/>
      <c r="J36" s="288"/>
      <c r="K36" s="13"/>
    </row>
    <row r="37" spans="1:11" ht="15" customHeight="1">
      <c r="A37" s="26" t="s">
        <v>302</v>
      </c>
      <c r="B37" s="58">
        <v>49</v>
      </c>
      <c r="C37" s="64" t="s">
        <v>48</v>
      </c>
      <c r="D37" s="65" t="s">
        <v>49</v>
      </c>
      <c r="E37" s="65" t="s">
        <v>50</v>
      </c>
      <c r="F37" s="285">
        <v>20.9</v>
      </c>
      <c r="G37" s="285">
        <v>98.8</v>
      </c>
      <c r="H37" s="289">
        <v>135</v>
      </c>
      <c r="I37" s="290">
        <v>471.8</v>
      </c>
      <c r="J37" s="290">
        <v>926</v>
      </c>
      <c r="K37" s="11" t="s">
        <v>112</v>
      </c>
    </row>
    <row r="38" spans="1:10" ht="15" customHeight="1">
      <c r="A38" s="10" t="s">
        <v>596</v>
      </c>
      <c r="B38" s="6"/>
      <c r="F38" s="6"/>
      <c r="G38" s="6"/>
      <c r="I38" s="6"/>
      <c r="J38" s="6"/>
    </row>
    <row r="39" spans="1:8" ht="16.5">
      <c r="A39" s="39"/>
      <c r="H39" s="304">
        <f>SUM(H30:H37)</f>
        <v>388.2</v>
      </c>
    </row>
    <row r="40" ht="16.5">
      <c r="A40" s="39"/>
    </row>
    <row r="41" ht="16.5">
      <c r="A41" s="36"/>
    </row>
    <row r="42" ht="16.5">
      <c r="A42" s="36"/>
    </row>
    <row r="43" ht="16.5">
      <c r="A43" s="36"/>
    </row>
  </sheetData>
  <mergeCells count="23">
    <mergeCell ref="D35:D36"/>
    <mergeCell ref="C17:H17"/>
    <mergeCell ref="K17:K18"/>
    <mergeCell ref="K19:K20"/>
    <mergeCell ref="K21:K22"/>
    <mergeCell ref="C27:H27"/>
    <mergeCell ref="C33:C34"/>
    <mergeCell ref="K23:K24"/>
    <mergeCell ref="K27:K28"/>
    <mergeCell ref="E33:E34"/>
    <mergeCell ref="C10:H10"/>
    <mergeCell ref="C11:H11"/>
    <mergeCell ref="C12:H12"/>
    <mergeCell ref="C13:H13"/>
    <mergeCell ref="K15:K16"/>
    <mergeCell ref="C30:C31"/>
    <mergeCell ref="C14:H14"/>
    <mergeCell ref="C23:H23"/>
    <mergeCell ref="C15:H15"/>
    <mergeCell ref="C19:H19"/>
    <mergeCell ref="C21:H21"/>
    <mergeCell ref="C25:H25"/>
    <mergeCell ref="K25:K26"/>
  </mergeCells>
  <printOptions horizontalCentered="1"/>
  <pageMargins left="0.9055118110236221" right="0.2755905511811024" top="0.5905511811023623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9.25390625" style="6" customWidth="1"/>
    <col min="5" max="5" width="10.125" style="6" customWidth="1"/>
    <col min="6" max="6" width="8.125" style="5" customWidth="1"/>
    <col min="7" max="7" width="9.625" style="5" customWidth="1"/>
    <col min="8" max="8" width="8.6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8" customFormat="1" ht="25.5" customHeight="1">
      <c r="A1" s="1" t="s">
        <v>610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66" t="s">
        <v>503</v>
      </c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2.75" customHeight="1" hidden="1">
      <c r="A5" s="13" t="s">
        <v>101</v>
      </c>
      <c r="B5" s="31">
        <v>3</v>
      </c>
      <c r="C5" s="51" t="s">
        <v>113</v>
      </c>
      <c r="D5" s="33"/>
      <c r="E5" s="33"/>
      <c r="F5" s="53">
        <v>106</v>
      </c>
      <c r="G5" s="53">
        <v>561.4</v>
      </c>
      <c r="H5" s="34">
        <v>342.5</v>
      </c>
      <c r="I5" s="34">
        <v>45.48</v>
      </c>
      <c r="J5" s="34">
        <v>47.84</v>
      </c>
      <c r="K5" s="54" t="s">
        <v>113</v>
      </c>
    </row>
    <row r="6" spans="1:11" ht="12.75" customHeight="1" hidden="1">
      <c r="A6" s="13" t="s">
        <v>103</v>
      </c>
      <c r="B6" s="31">
        <v>3</v>
      </c>
      <c r="C6" s="51" t="s">
        <v>113</v>
      </c>
      <c r="D6" s="33"/>
      <c r="E6" s="33"/>
      <c r="F6" s="97">
        <v>106</v>
      </c>
      <c r="G6" s="97">
        <v>561.4</v>
      </c>
      <c r="H6" s="86">
        <v>342.5</v>
      </c>
      <c r="I6" s="86">
        <v>43.39</v>
      </c>
      <c r="J6" s="86">
        <v>47.84</v>
      </c>
      <c r="K6" s="52" t="s">
        <v>113</v>
      </c>
    </row>
    <row r="7" spans="1:11" ht="12.75" customHeight="1" hidden="1">
      <c r="A7" s="13" t="s">
        <v>7</v>
      </c>
      <c r="B7" s="31">
        <v>4</v>
      </c>
      <c r="C7" s="66" t="s">
        <v>114</v>
      </c>
      <c r="D7" s="67"/>
      <c r="E7" s="67"/>
      <c r="F7" s="97">
        <v>202</v>
      </c>
      <c r="G7" s="97">
        <v>796.4</v>
      </c>
      <c r="H7" s="86">
        <v>774.62</v>
      </c>
      <c r="I7" s="86">
        <v>166.16</v>
      </c>
      <c r="J7" s="86">
        <v>173.96</v>
      </c>
      <c r="K7" s="67" t="s">
        <v>114</v>
      </c>
    </row>
    <row r="8" spans="1:11" ht="12.75" customHeight="1" hidden="1">
      <c r="A8" s="13" t="s">
        <v>8</v>
      </c>
      <c r="B8" s="31">
        <v>4</v>
      </c>
      <c r="C8" s="66" t="s">
        <v>115</v>
      </c>
      <c r="D8" s="67"/>
      <c r="E8" s="67"/>
      <c r="F8" s="97">
        <v>202</v>
      </c>
      <c r="G8" s="97">
        <v>796.4</v>
      </c>
      <c r="H8" s="86">
        <v>774.62</v>
      </c>
      <c r="I8" s="86">
        <v>166.47</v>
      </c>
      <c r="J8" s="86">
        <v>173.96</v>
      </c>
      <c r="K8" s="67" t="s">
        <v>115</v>
      </c>
    </row>
    <row r="9" spans="1:11" ht="15" customHeight="1" hidden="1">
      <c r="A9" s="13" t="s">
        <v>9</v>
      </c>
      <c r="B9" s="31">
        <v>4</v>
      </c>
      <c r="C9" s="52" t="s">
        <v>147</v>
      </c>
      <c r="D9" s="51"/>
      <c r="E9" s="51"/>
      <c r="F9" s="110"/>
      <c r="G9" s="111"/>
      <c r="H9" s="86">
        <v>774.62</v>
      </c>
      <c r="I9" s="86">
        <v>164.82</v>
      </c>
      <c r="J9" s="86">
        <v>173.96</v>
      </c>
      <c r="K9" s="67" t="s">
        <v>115</v>
      </c>
    </row>
    <row r="10" spans="1:11" ht="15" customHeight="1" hidden="1">
      <c r="A10" s="13" t="s">
        <v>10</v>
      </c>
      <c r="B10" s="31">
        <v>4</v>
      </c>
      <c r="C10" s="516" t="s">
        <v>115</v>
      </c>
      <c r="D10" s="511"/>
      <c r="E10" s="511"/>
      <c r="F10" s="511"/>
      <c r="G10" s="511"/>
      <c r="H10" s="512"/>
      <c r="I10" s="86">
        <v>16545</v>
      </c>
      <c r="J10" s="86">
        <v>17396</v>
      </c>
      <c r="K10" s="67" t="s">
        <v>115</v>
      </c>
    </row>
    <row r="11" spans="1:11" ht="15" customHeight="1" hidden="1">
      <c r="A11" s="13" t="s">
        <v>11</v>
      </c>
      <c r="B11" s="31">
        <v>4</v>
      </c>
      <c r="C11" s="67" t="s">
        <v>247</v>
      </c>
      <c r="D11" s="66"/>
      <c r="E11" s="66"/>
      <c r="F11" s="145"/>
      <c r="G11" s="146"/>
      <c r="H11" s="86"/>
      <c r="I11" s="86">
        <v>165.45</v>
      </c>
      <c r="J11" s="86">
        <v>173.96</v>
      </c>
      <c r="K11" s="67" t="s">
        <v>115</v>
      </c>
    </row>
    <row r="12" spans="1:11" ht="15" customHeight="1" hidden="1">
      <c r="A12" s="13" t="s">
        <v>96</v>
      </c>
      <c r="B12" s="31">
        <v>4</v>
      </c>
      <c r="C12" s="516" t="s">
        <v>115</v>
      </c>
      <c r="D12" s="511"/>
      <c r="E12" s="511"/>
      <c r="F12" s="511"/>
      <c r="G12" s="511"/>
      <c r="H12" s="512"/>
      <c r="I12" s="86">
        <v>16176</v>
      </c>
      <c r="J12" s="86">
        <v>17396</v>
      </c>
      <c r="K12" s="67" t="s">
        <v>115</v>
      </c>
    </row>
    <row r="13" spans="1:11" ht="15" customHeight="1" hidden="1">
      <c r="A13" s="13" t="s">
        <v>98</v>
      </c>
      <c r="B13" s="31">
        <v>4</v>
      </c>
      <c r="C13" s="516" t="s">
        <v>115</v>
      </c>
      <c r="D13" s="511"/>
      <c r="E13" s="511"/>
      <c r="F13" s="511"/>
      <c r="G13" s="511"/>
      <c r="H13" s="512"/>
      <c r="I13" s="326">
        <v>16163</v>
      </c>
      <c r="J13" s="326">
        <v>17396</v>
      </c>
      <c r="K13" s="67" t="s">
        <v>115</v>
      </c>
    </row>
    <row r="14" spans="1:11" ht="15" customHeight="1" hidden="1">
      <c r="A14" s="85" t="s">
        <v>130</v>
      </c>
      <c r="B14" s="31">
        <v>5</v>
      </c>
      <c r="C14" s="516" t="s">
        <v>423</v>
      </c>
      <c r="D14" s="511"/>
      <c r="E14" s="511"/>
      <c r="F14" s="511"/>
      <c r="G14" s="511"/>
      <c r="H14" s="512"/>
      <c r="I14" s="326">
        <v>16380</v>
      </c>
      <c r="J14" s="326">
        <v>17146</v>
      </c>
      <c r="K14" s="242" t="s">
        <v>131</v>
      </c>
    </row>
    <row r="15" spans="1:11" ht="15" customHeight="1" hidden="1">
      <c r="A15" s="13" t="s">
        <v>534</v>
      </c>
      <c r="B15" s="31">
        <v>6</v>
      </c>
      <c r="C15" s="473" t="s">
        <v>308</v>
      </c>
      <c r="D15" s="474"/>
      <c r="E15" s="474"/>
      <c r="F15" s="474"/>
      <c r="G15" s="474"/>
      <c r="H15" s="475"/>
      <c r="I15" s="326">
        <v>16660.5</v>
      </c>
      <c r="J15" s="326">
        <v>17553.1</v>
      </c>
      <c r="K15" s="518" t="s">
        <v>309</v>
      </c>
    </row>
    <row r="16" spans="1:11" ht="18" customHeight="1" hidden="1">
      <c r="A16" s="13"/>
      <c r="B16" s="31"/>
      <c r="C16" s="476"/>
      <c r="D16" s="474"/>
      <c r="E16" s="474"/>
      <c r="F16" s="474"/>
      <c r="G16" s="474"/>
      <c r="H16" s="475"/>
      <c r="I16" s="326"/>
      <c r="J16" s="326"/>
      <c r="K16" s="518"/>
    </row>
    <row r="17" spans="1:11" ht="15" customHeight="1" hidden="1">
      <c r="A17" s="13"/>
      <c r="B17" s="31"/>
      <c r="C17" s="223"/>
      <c r="D17" s="222"/>
      <c r="E17" s="222"/>
      <c r="F17" s="222"/>
      <c r="G17" s="221"/>
      <c r="H17" s="230"/>
      <c r="I17" s="326"/>
      <c r="J17" s="326"/>
      <c r="K17" s="477"/>
    </row>
    <row r="18" spans="1:11" ht="18" customHeight="1" hidden="1">
      <c r="A18" s="13" t="s">
        <v>541</v>
      </c>
      <c r="B18" s="31">
        <v>6</v>
      </c>
      <c r="C18" s="473" t="s">
        <v>308</v>
      </c>
      <c r="D18" s="474"/>
      <c r="E18" s="474"/>
      <c r="F18" s="474"/>
      <c r="G18" s="474"/>
      <c r="H18" s="475"/>
      <c r="I18" s="326">
        <v>16616.8</v>
      </c>
      <c r="J18" s="326">
        <v>17514.8</v>
      </c>
      <c r="K18" s="518" t="s">
        <v>309</v>
      </c>
    </row>
    <row r="19" spans="1:11" ht="18" customHeight="1" hidden="1">
      <c r="A19" s="13"/>
      <c r="B19" s="31"/>
      <c r="C19" s="476"/>
      <c r="D19" s="474"/>
      <c r="E19" s="474"/>
      <c r="F19" s="474"/>
      <c r="G19" s="474"/>
      <c r="H19" s="475"/>
      <c r="I19" s="326"/>
      <c r="J19" s="326"/>
      <c r="K19" s="518"/>
    </row>
    <row r="20" spans="1:11" ht="14.25" customHeight="1" hidden="1">
      <c r="A20" s="13"/>
      <c r="B20" s="31"/>
      <c r="C20" s="223"/>
      <c r="D20" s="222"/>
      <c r="E20" s="222"/>
      <c r="F20" s="222"/>
      <c r="G20" s="221"/>
      <c r="H20" s="230"/>
      <c r="I20" s="326"/>
      <c r="J20" s="326"/>
      <c r="K20" s="477"/>
    </row>
    <row r="21" spans="1:11" ht="15" customHeight="1">
      <c r="A21" s="13" t="s">
        <v>542</v>
      </c>
      <c r="B21" s="31">
        <v>6</v>
      </c>
      <c r="C21" s="473" t="s">
        <v>308</v>
      </c>
      <c r="D21" s="474"/>
      <c r="E21" s="474"/>
      <c r="F21" s="474"/>
      <c r="G21" s="474"/>
      <c r="H21" s="475"/>
      <c r="I21" s="326">
        <v>16272</v>
      </c>
      <c r="J21" s="326">
        <v>17262</v>
      </c>
      <c r="K21" s="518" t="s">
        <v>309</v>
      </c>
    </row>
    <row r="22" spans="1:11" ht="18" customHeight="1">
      <c r="A22" s="13"/>
      <c r="B22" s="31"/>
      <c r="C22" s="476"/>
      <c r="D22" s="474"/>
      <c r="E22" s="474"/>
      <c r="F22" s="474"/>
      <c r="G22" s="474"/>
      <c r="H22" s="475"/>
      <c r="I22" s="86"/>
      <c r="J22" s="86"/>
      <c r="K22" s="518"/>
    </row>
    <row r="23" spans="1:11" ht="15.75" customHeight="1">
      <c r="A23" s="13"/>
      <c r="B23" s="31"/>
      <c r="C23" s="223"/>
      <c r="D23" s="222"/>
      <c r="E23" s="222"/>
      <c r="F23" s="222"/>
      <c r="G23" s="221"/>
      <c r="H23" s="230"/>
      <c r="I23" s="86"/>
      <c r="J23" s="86"/>
      <c r="K23" s="477"/>
    </row>
    <row r="24" spans="1:11" ht="18" customHeight="1">
      <c r="A24" s="13" t="s">
        <v>543</v>
      </c>
      <c r="B24" s="31">
        <v>6</v>
      </c>
      <c r="C24" s="473" t="s">
        <v>308</v>
      </c>
      <c r="D24" s="474"/>
      <c r="E24" s="474"/>
      <c r="F24" s="474"/>
      <c r="G24" s="474"/>
      <c r="H24" s="475"/>
      <c r="I24" s="326">
        <v>16272</v>
      </c>
      <c r="J24" s="326">
        <v>17262</v>
      </c>
      <c r="K24" s="518" t="s">
        <v>309</v>
      </c>
    </row>
    <row r="25" spans="1:11" ht="18" customHeight="1">
      <c r="A25" s="13"/>
      <c r="B25" s="31"/>
      <c r="C25" s="476"/>
      <c r="D25" s="474"/>
      <c r="E25" s="474"/>
      <c r="F25" s="474"/>
      <c r="G25" s="474"/>
      <c r="H25" s="475"/>
      <c r="I25" s="86"/>
      <c r="J25" s="86"/>
      <c r="K25" s="518"/>
    </row>
    <row r="26" spans="1:11" ht="12.75" customHeight="1">
      <c r="A26" s="13"/>
      <c r="B26" s="31"/>
      <c r="C26" s="223"/>
      <c r="D26" s="222"/>
      <c r="E26" s="222"/>
      <c r="F26" s="222"/>
      <c r="G26" s="221"/>
      <c r="H26" s="230"/>
      <c r="I26" s="86"/>
      <c r="J26" s="86"/>
      <c r="K26" s="477"/>
    </row>
    <row r="27" spans="1:11" ht="15" customHeight="1">
      <c r="A27" s="130" t="s">
        <v>544</v>
      </c>
      <c r="B27" s="31">
        <v>6</v>
      </c>
      <c r="C27" s="473" t="s">
        <v>308</v>
      </c>
      <c r="D27" s="474"/>
      <c r="E27" s="474"/>
      <c r="F27" s="474"/>
      <c r="G27" s="474"/>
      <c r="H27" s="475"/>
      <c r="I27" s="282">
        <v>16195</v>
      </c>
      <c r="J27" s="282">
        <v>16798</v>
      </c>
      <c r="K27" s="518" t="s">
        <v>309</v>
      </c>
    </row>
    <row r="28" spans="1:11" ht="18" customHeight="1">
      <c r="A28" s="13"/>
      <c r="B28" s="31"/>
      <c r="C28" s="476"/>
      <c r="D28" s="474"/>
      <c r="E28" s="474"/>
      <c r="F28" s="474"/>
      <c r="G28" s="474"/>
      <c r="H28" s="475"/>
      <c r="I28" s="88"/>
      <c r="J28" s="88"/>
      <c r="K28" s="518"/>
    </row>
    <row r="29" spans="1:11" ht="15.75" customHeight="1">
      <c r="A29" s="13"/>
      <c r="B29" s="31"/>
      <c r="C29" s="359"/>
      <c r="D29" s="357"/>
      <c r="E29" s="357"/>
      <c r="F29" s="357"/>
      <c r="G29" s="357"/>
      <c r="H29" s="358"/>
      <c r="I29" s="88"/>
      <c r="J29" s="88"/>
      <c r="K29" s="518"/>
    </row>
    <row r="30" spans="1:11" ht="15" customHeight="1">
      <c r="A30" s="130" t="s">
        <v>562</v>
      </c>
      <c r="B30" s="31">
        <v>6</v>
      </c>
      <c r="C30" s="473" t="s">
        <v>308</v>
      </c>
      <c r="D30" s="474"/>
      <c r="E30" s="474"/>
      <c r="F30" s="474"/>
      <c r="G30" s="474"/>
      <c r="H30" s="475"/>
      <c r="I30" s="282">
        <v>15865</v>
      </c>
      <c r="J30" s="282">
        <v>17101</v>
      </c>
      <c r="K30" s="518" t="s">
        <v>309</v>
      </c>
    </row>
    <row r="31" spans="1:11" ht="18" customHeight="1">
      <c r="A31" s="13"/>
      <c r="B31" s="31"/>
      <c r="C31" s="476"/>
      <c r="D31" s="474"/>
      <c r="E31" s="474"/>
      <c r="F31" s="474"/>
      <c r="G31" s="474"/>
      <c r="H31" s="475"/>
      <c r="I31" s="88"/>
      <c r="J31" s="88"/>
      <c r="K31" s="518"/>
    </row>
    <row r="32" spans="1:11" ht="15.75" customHeight="1">
      <c r="A32" s="13"/>
      <c r="B32" s="31"/>
      <c r="C32" s="456"/>
      <c r="D32" s="357"/>
      <c r="E32" s="357"/>
      <c r="F32" s="357"/>
      <c r="G32" s="357"/>
      <c r="H32" s="456"/>
      <c r="I32" s="88"/>
      <c r="J32" s="88"/>
      <c r="K32" s="518"/>
    </row>
    <row r="33" spans="1:11" ht="15" customHeight="1">
      <c r="A33" s="130" t="s">
        <v>601</v>
      </c>
      <c r="B33" s="31">
        <v>6</v>
      </c>
      <c r="C33" s="473" t="s">
        <v>308</v>
      </c>
      <c r="D33" s="474"/>
      <c r="E33" s="474"/>
      <c r="F33" s="474"/>
      <c r="G33" s="474"/>
      <c r="H33" s="475"/>
      <c r="I33" s="282">
        <f>SUM(I37:I42)</f>
        <v>15978</v>
      </c>
      <c r="J33" s="282">
        <f>SUM(J37:J42)</f>
        <v>17540.600000000002</v>
      </c>
      <c r="K33" s="518" t="s">
        <v>309</v>
      </c>
    </row>
    <row r="34" spans="1:11" ht="18" customHeight="1">
      <c r="A34" s="13"/>
      <c r="B34" s="31"/>
      <c r="C34" s="476"/>
      <c r="D34" s="474"/>
      <c r="E34" s="474"/>
      <c r="F34" s="474"/>
      <c r="G34" s="474"/>
      <c r="H34" s="475"/>
      <c r="I34" s="88"/>
      <c r="J34" s="88"/>
      <c r="K34" s="518"/>
    </row>
    <row r="35" spans="1:11" ht="15.75" customHeight="1">
      <c r="A35" s="13"/>
      <c r="B35" s="31"/>
      <c r="C35" s="456"/>
      <c r="D35" s="357"/>
      <c r="E35" s="357"/>
      <c r="F35" s="357"/>
      <c r="G35" s="357"/>
      <c r="H35" s="456"/>
      <c r="I35" s="88"/>
      <c r="J35" s="88"/>
      <c r="K35" s="518"/>
    </row>
    <row r="36" spans="1:11" ht="8.25" customHeight="1">
      <c r="A36" s="36"/>
      <c r="B36" s="37"/>
      <c r="C36" s="10"/>
      <c r="D36" s="38"/>
      <c r="E36" s="38"/>
      <c r="F36" s="35"/>
      <c r="G36" s="35"/>
      <c r="H36" s="35"/>
      <c r="I36" s="35"/>
      <c r="J36" s="35"/>
      <c r="K36" s="38"/>
    </row>
    <row r="37" spans="1:11" ht="15" customHeight="1">
      <c r="A37" s="150" t="s">
        <v>284</v>
      </c>
      <c r="B37" s="31">
        <v>46</v>
      </c>
      <c r="C37" s="150" t="s">
        <v>249</v>
      </c>
      <c r="D37" s="143" t="s">
        <v>53</v>
      </c>
      <c r="E37" s="143" t="s">
        <v>50</v>
      </c>
      <c r="F37" s="368">
        <v>8</v>
      </c>
      <c r="G37" s="295">
        <v>34.4</v>
      </c>
      <c r="H37" s="282">
        <v>22.3</v>
      </c>
      <c r="I37" s="282">
        <v>78</v>
      </c>
      <c r="J37" s="282">
        <v>78.7</v>
      </c>
      <c r="K37" s="41" t="s">
        <v>51</v>
      </c>
    </row>
    <row r="38" spans="1:11" ht="30.75" customHeight="1">
      <c r="A38" s="261" t="s">
        <v>306</v>
      </c>
      <c r="B38" s="251">
        <v>73</v>
      </c>
      <c r="C38" s="261" t="s">
        <v>447</v>
      </c>
      <c r="D38" s="256" t="s">
        <v>448</v>
      </c>
      <c r="E38" s="256" t="s">
        <v>138</v>
      </c>
      <c r="F38" s="296">
        <v>62.5</v>
      </c>
      <c r="G38" s="296">
        <v>340</v>
      </c>
      <c r="H38" s="300">
        <v>165</v>
      </c>
      <c r="I38" s="300">
        <v>2853</v>
      </c>
      <c r="J38" s="300">
        <v>2957.4</v>
      </c>
      <c r="K38" s="262" t="s">
        <v>206</v>
      </c>
    </row>
    <row r="39" spans="1:11" ht="15" customHeight="1">
      <c r="A39" s="150" t="s">
        <v>285</v>
      </c>
      <c r="B39" s="31">
        <v>59</v>
      </c>
      <c r="C39" s="150" t="s">
        <v>54</v>
      </c>
      <c r="D39" s="143" t="s">
        <v>55</v>
      </c>
      <c r="E39" s="143" t="s">
        <v>251</v>
      </c>
      <c r="F39" s="297">
        <v>35.5</v>
      </c>
      <c r="G39" s="297">
        <v>187</v>
      </c>
      <c r="H39" s="301">
        <v>162</v>
      </c>
      <c r="I39" s="282">
        <v>1325</v>
      </c>
      <c r="J39" s="282">
        <v>1770</v>
      </c>
      <c r="K39" s="41" t="s">
        <v>189</v>
      </c>
    </row>
    <row r="40" spans="1:11" ht="14.25" customHeight="1">
      <c r="A40" s="163" t="s">
        <v>307</v>
      </c>
      <c r="B40" s="31">
        <v>44</v>
      </c>
      <c r="C40" s="150" t="s">
        <v>133</v>
      </c>
      <c r="D40" s="143" t="s">
        <v>250</v>
      </c>
      <c r="E40" s="143" t="s">
        <v>251</v>
      </c>
      <c r="F40" s="297">
        <v>12</v>
      </c>
      <c r="G40" s="297">
        <v>47</v>
      </c>
      <c r="H40" s="301">
        <v>2.8</v>
      </c>
      <c r="I40" s="282">
        <v>1</v>
      </c>
      <c r="J40" s="282">
        <v>7.1</v>
      </c>
      <c r="K40" s="41" t="s">
        <v>132</v>
      </c>
    </row>
    <row r="41" spans="1:11" ht="30.75" customHeight="1">
      <c r="A41" s="261" t="s">
        <v>305</v>
      </c>
      <c r="B41" s="251">
        <v>81</v>
      </c>
      <c r="C41" s="261" t="s">
        <v>449</v>
      </c>
      <c r="D41" s="256" t="s">
        <v>202</v>
      </c>
      <c r="E41" s="256" t="s">
        <v>138</v>
      </c>
      <c r="F41" s="298">
        <v>96</v>
      </c>
      <c r="G41" s="298">
        <v>235</v>
      </c>
      <c r="H41" s="300">
        <v>434</v>
      </c>
      <c r="I41" s="300">
        <v>11663</v>
      </c>
      <c r="J41" s="300">
        <v>12600</v>
      </c>
      <c r="K41" s="262" t="s">
        <v>203</v>
      </c>
    </row>
    <row r="42" spans="1:11" ht="15" customHeight="1">
      <c r="A42" s="152" t="s">
        <v>201</v>
      </c>
      <c r="B42" s="151">
        <v>89</v>
      </c>
      <c r="C42" s="152" t="s">
        <v>248</v>
      </c>
      <c r="D42" s="144" t="s">
        <v>204</v>
      </c>
      <c r="E42" s="144" t="s">
        <v>50</v>
      </c>
      <c r="F42" s="299">
        <v>21</v>
      </c>
      <c r="G42" s="299">
        <v>253.5</v>
      </c>
      <c r="H42" s="302">
        <v>23</v>
      </c>
      <c r="I42" s="303">
        <v>58</v>
      </c>
      <c r="J42" s="303">
        <v>127.4</v>
      </c>
      <c r="K42" s="138" t="s">
        <v>450</v>
      </c>
    </row>
    <row r="43" spans="1:10" ht="16.5">
      <c r="A43" s="10" t="s">
        <v>596</v>
      </c>
      <c r="I43" s="276"/>
      <c r="J43" s="276"/>
    </row>
    <row r="44" ht="16.5">
      <c r="H44" s="276">
        <f>SUM(H37:H42)</f>
        <v>809.1</v>
      </c>
    </row>
  </sheetData>
  <mergeCells count="18">
    <mergeCell ref="C24:H25"/>
    <mergeCell ref="K24:K26"/>
    <mergeCell ref="C33:H34"/>
    <mergeCell ref="K27:K29"/>
    <mergeCell ref="K33:K35"/>
    <mergeCell ref="C27:H28"/>
    <mergeCell ref="C30:H31"/>
    <mergeCell ref="K30:K32"/>
    <mergeCell ref="C10:H10"/>
    <mergeCell ref="C12:H12"/>
    <mergeCell ref="C13:H13"/>
    <mergeCell ref="C14:H14"/>
    <mergeCell ref="C15:H16"/>
    <mergeCell ref="K15:K17"/>
    <mergeCell ref="C18:H19"/>
    <mergeCell ref="K21:K23"/>
    <mergeCell ref="C21:H22"/>
    <mergeCell ref="K18:K20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4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9.25390625" style="6" customWidth="1"/>
    <col min="5" max="5" width="13.87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611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31">
        <v>3</v>
      </c>
      <c r="C5" s="101" t="s">
        <v>116</v>
      </c>
      <c r="D5" s="23"/>
      <c r="E5" s="23"/>
      <c r="F5" s="86">
        <v>290.1</v>
      </c>
      <c r="G5" s="86">
        <v>796</v>
      </c>
      <c r="H5" s="86">
        <v>580.5</v>
      </c>
      <c r="I5" s="86">
        <v>191.5</v>
      </c>
      <c r="J5" s="86">
        <v>242.01</v>
      </c>
      <c r="K5" s="99" t="s">
        <v>116</v>
      </c>
    </row>
    <row r="6" spans="1:11" ht="12.75" customHeight="1" hidden="1">
      <c r="A6" s="13" t="s">
        <v>103</v>
      </c>
      <c r="B6" s="31">
        <v>3</v>
      </c>
      <c r="C6" s="101" t="s">
        <v>116</v>
      </c>
      <c r="D6" s="23"/>
      <c r="E6" s="23"/>
      <c r="F6" s="34">
        <v>290.1</v>
      </c>
      <c r="G6" s="34">
        <v>796</v>
      </c>
      <c r="H6" s="34">
        <v>580.5</v>
      </c>
      <c r="I6" s="34">
        <v>191.56</v>
      </c>
      <c r="J6" s="34">
        <v>242.01</v>
      </c>
      <c r="K6" s="100" t="s">
        <v>116</v>
      </c>
    </row>
    <row r="7" spans="1:11" ht="12.75" customHeight="1" hidden="1">
      <c r="A7" s="13" t="s">
        <v>7</v>
      </c>
      <c r="B7" s="31">
        <v>3</v>
      </c>
      <c r="C7" s="101" t="s">
        <v>116</v>
      </c>
      <c r="D7" s="23"/>
      <c r="E7" s="23"/>
      <c r="F7" s="34">
        <v>290.1</v>
      </c>
      <c r="G7" s="34">
        <v>796</v>
      </c>
      <c r="H7" s="34">
        <v>580.5</v>
      </c>
      <c r="I7" s="34">
        <v>191.56</v>
      </c>
      <c r="J7" s="34">
        <v>242.01</v>
      </c>
      <c r="K7" s="100" t="s">
        <v>116</v>
      </c>
    </row>
    <row r="8" spans="1:11" ht="12.75" customHeight="1" hidden="1">
      <c r="A8" s="13" t="s">
        <v>8</v>
      </c>
      <c r="B8" s="31">
        <v>3</v>
      </c>
      <c r="C8" s="101" t="s">
        <v>116</v>
      </c>
      <c r="D8" s="23"/>
      <c r="E8" s="23"/>
      <c r="F8" s="34">
        <v>290.1</v>
      </c>
      <c r="G8" s="34">
        <v>796</v>
      </c>
      <c r="H8" s="34">
        <v>580.5</v>
      </c>
      <c r="I8" s="34">
        <v>167.42</v>
      </c>
      <c r="J8" s="34">
        <v>242.01</v>
      </c>
      <c r="K8" s="100" t="s">
        <v>116</v>
      </c>
    </row>
    <row r="9" spans="1:11" ht="15" customHeight="1" hidden="1">
      <c r="A9" s="13" t="s">
        <v>9</v>
      </c>
      <c r="B9" s="31">
        <v>3</v>
      </c>
      <c r="C9" s="100" t="s">
        <v>148</v>
      </c>
      <c r="D9" s="2"/>
      <c r="E9" s="2"/>
      <c r="F9" s="110"/>
      <c r="G9" s="111"/>
      <c r="H9" s="34">
        <v>580.5</v>
      </c>
      <c r="I9" s="34">
        <v>181.87</v>
      </c>
      <c r="J9" s="34">
        <v>242.01</v>
      </c>
      <c r="K9" s="100" t="s">
        <v>116</v>
      </c>
    </row>
    <row r="10" spans="1:11" ht="15" customHeight="1" hidden="1">
      <c r="A10" s="13" t="s">
        <v>10</v>
      </c>
      <c r="B10" s="31">
        <v>3</v>
      </c>
      <c r="C10" s="103" t="s">
        <v>415</v>
      </c>
      <c r="D10" s="2"/>
      <c r="E10" s="2"/>
      <c r="F10" s="110"/>
      <c r="G10" s="111"/>
      <c r="H10" s="34"/>
      <c r="I10" s="34">
        <v>18187</v>
      </c>
      <c r="J10" s="34">
        <v>24201</v>
      </c>
      <c r="K10" s="100" t="s">
        <v>116</v>
      </c>
    </row>
    <row r="11" spans="1:11" ht="15" customHeight="1" hidden="1">
      <c r="A11" s="13" t="s">
        <v>11</v>
      </c>
      <c r="B11" s="31">
        <v>3</v>
      </c>
      <c r="C11" s="103" t="s">
        <v>415</v>
      </c>
      <c r="D11" s="2"/>
      <c r="E11" s="2"/>
      <c r="F11" s="110"/>
      <c r="G11" s="111"/>
      <c r="H11" s="34"/>
      <c r="I11" s="34">
        <v>181.87</v>
      </c>
      <c r="J11" s="34">
        <v>242.01</v>
      </c>
      <c r="K11" s="100" t="s">
        <v>116</v>
      </c>
    </row>
    <row r="12" spans="1:11" ht="15" customHeight="1" hidden="1">
      <c r="A12" s="13" t="s">
        <v>96</v>
      </c>
      <c r="B12" s="31">
        <v>3</v>
      </c>
      <c r="C12" s="103" t="s">
        <v>415</v>
      </c>
      <c r="D12" s="2"/>
      <c r="E12" s="2"/>
      <c r="F12" s="110"/>
      <c r="G12" s="111"/>
      <c r="H12" s="34"/>
      <c r="I12" s="34">
        <v>17978</v>
      </c>
      <c r="J12" s="34">
        <v>24201</v>
      </c>
      <c r="K12" s="100" t="s">
        <v>116</v>
      </c>
    </row>
    <row r="13" spans="1:11" ht="15" customHeight="1" hidden="1">
      <c r="A13" s="13" t="s">
        <v>98</v>
      </c>
      <c r="B13" s="31">
        <v>3</v>
      </c>
      <c r="C13" s="103" t="s">
        <v>415</v>
      </c>
      <c r="D13" s="2"/>
      <c r="E13" s="2"/>
      <c r="F13" s="110"/>
      <c r="G13" s="111"/>
      <c r="H13" s="34"/>
      <c r="I13" s="328">
        <v>17926</v>
      </c>
      <c r="J13" s="328">
        <v>24201</v>
      </c>
      <c r="K13" s="100" t="s">
        <v>116</v>
      </c>
    </row>
    <row r="14" spans="1:11" ht="15" customHeight="1" hidden="1">
      <c r="A14" s="85" t="s">
        <v>130</v>
      </c>
      <c r="B14" s="31">
        <v>3</v>
      </c>
      <c r="C14" s="103" t="s">
        <v>415</v>
      </c>
      <c r="D14" s="2"/>
      <c r="E14" s="2"/>
      <c r="F14" s="110"/>
      <c r="G14" s="111"/>
      <c r="H14" s="34"/>
      <c r="I14" s="328">
        <v>22785</v>
      </c>
      <c r="J14" s="328">
        <v>25180</v>
      </c>
      <c r="K14" s="100" t="s">
        <v>116</v>
      </c>
    </row>
    <row r="15" spans="1:11" ht="21" customHeight="1" hidden="1">
      <c r="A15" s="9" t="s">
        <v>534</v>
      </c>
      <c r="B15" s="147">
        <v>6</v>
      </c>
      <c r="C15" s="518" t="s">
        <v>416</v>
      </c>
      <c r="D15" s="478"/>
      <c r="E15" s="478"/>
      <c r="F15" s="478"/>
      <c r="G15" s="478"/>
      <c r="H15" s="479"/>
      <c r="I15" s="329">
        <v>22863.5</v>
      </c>
      <c r="J15" s="329">
        <v>25123.5</v>
      </c>
      <c r="K15" s="518" t="s">
        <v>403</v>
      </c>
    </row>
    <row r="16" spans="1:11" ht="15" customHeight="1" hidden="1">
      <c r="A16" s="36"/>
      <c r="B16" s="37"/>
      <c r="C16" s="480"/>
      <c r="D16" s="478"/>
      <c r="E16" s="478"/>
      <c r="F16" s="478"/>
      <c r="G16" s="478"/>
      <c r="H16" s="479"/>
      <c r="I16" s="328"/>
      <c r="J16" s="328"/>
      <c r="K16" s="505"/>
    </row>
    <row r="17" spans="1:11" ht="15" customHeight="1" hidden="1">
      <c r="A17" s="85"/>
      <c r="B17" s="31"/>
      <c r="C17" s="103"/>
      <c r="D17" s="2"/>
      <c r="E17" s="2"/>
      <c r="F17" s="110"/>
      <c r="G17" s="110"/>
      <c r="H17" s="236"/>
      <c r="I17" s="328"/>
      <c r="J17" s="328"/>
      <c r="K17" s="477"/>
    </row>
    <row r="18" spans="1:11" ht="21" customHeight="1" hidden="1">
      <c r="A18" s="9" t="s">
        <v>541</v>
      </c>
      <c r="B18" s="147">
        <v>6</v>
      </c>
      <c r="C18" s="518" t="s">
        <v>416</v>
      </c>
      <c r="D18" s="478"/>
      <c r="E18" s="478"/>
      <c r="F18" s="478"/>
      <c r="G18" s="478"/>
      <c r="H18" s="479"/>
      <c r="I18" s="329">
        <v>22783.5</v>
      </c>
      <c r="J18" s="329">
        <v>24735.5</v>
      </c>
      <c r="K18" s="518" t="s">
        <v>403</v>
      </c>
    </row>
    <row r="19" spans="1:11" ht="15" customHeight="1" hidden="1">
      <c r="A19" s="36"/>
      <c r="B19" s="37"/>
      <c r="C19" s="480"/>
      <c r="D19" s="478"/>
      <c r="E19" s="478"/>
      <c r="F19" s="478"/>
      <c r="G19" s="478"/>
      <c r="H19" s="479"/>
      <c r="I19" s="329"/>
      <c r="J19" s="329"/>
      <c r="K19" s="505"/>
    </row>
    <row r="20" spans="1:11" ht="15" customHeight="1" hidden="1">
      <c r="A20" s="36"/>
      <c r="B20" s="37"/>
      <c r="C20" s="223"/>
      <c r="D20" s="222"/>
      <c r="E20" s="222"/>
      <c r="F20" s="222"/>
      <c r="G20" s="221"/>
      <c r="H20" s="229"/>
      <c r="I20" s="329"/>
      <c r="J20" s="329"/>
      <c r="K20" s="477"/>
    </row>
    <row r="21" spans="1:11" ht="21" customHeight="1">
      <c r="A21" s="9" t="s">
        <v>542</v>
      </c>
      <c r="B21" s="147">
        <v>6</v>
      </c>
      <c r="C21" s="518" t="s">
        <v>416</v>
      </c>
      <c r="D21" s="478"/>
      <c r="E21" s="478"/>
      <c r="F21" s="478"/>
      <c r="G21" s="478"/>
      <c r="H21" s="479"/>
      <c r="I21" s="329">
        <v>18335</v>
      </c>
      <c r="J21" s="329">
        <v>24632</v>
      </c>
      <c r="K21" s="518" t="s">
        <v>403</v>
      </c>
    </row>
    <row r="22" spans="1:11" ht="15" customHeight="1">
      <c r="A22" s="36"/>
      <c r="B22" s="37"/>
      <c r="C22" s="480"/>
      <c r="D22" s="478"/>
      <c r="E22" s="478"/>
      <c r="F22" s="478"/>
      <c r="G22" s="478"/>
      <c r="H22" s="479"/>
      <c r="I22" s="34"/>
      <c r="J22" s="34"/>
      <c r="K22" s="505"/>
    </row>
    <row r="23" spans="1:11" ht="15" customHeight="1">
      <c r="A23" s="36"/>
      <c r="B23" s="37"/>
      <c r="C23" s="340"/>
      <c r="D23" s="338"/>
      <c r="E23" s="338"/>
      <c r="F23" s="338"/>
      <c r="G23" s="338"/>
      <c r="H23" s="339"/>
      <c r="I23" s="34"/>
      <c r="J23" s="34"/>
      <c r="K23" s="505"/>
    </row>
    <row r="24" spans="1:11" ht="15" customHeight="1">
      <c r="A24" s="9" t="s">
        <v>543</v>
      </c>
      <c r="B24" s="147">
        <v>6</v>
      </c>
      <c r="C24" s="518" t="s">
        <v>416</v>
      </c>
      <c r="D24" s="478"/>
      <c r="E24" s="478"/>
      <c r="F24" s="478"/>
      <c r="G24" s="478"/>
      <c r="H24" s="479"/>
      <c r="I24" s="329">
        <v>21088</v>
      </c>
      <c r="J24" s="329">
        <v>24632</v>
      </c>
      <c r="K24" s="518" t="s">
        <v>403</v>
      </c>
    </row>
    <row r="25" spans="1:11" ht="15" customHeight="1">
      <c r="A25" s="36"/>
      <c r="B25" s="37"/>
      <c r="C25" s="480"/>
      <c r="D25" s="478"/>
      <c r="E25" s="478"/>
      <c r="F25" s="478"/>
      <c r="G25" s="478"/>
      <c r="H25" s="479"/>
      <c r="I25" s="34"/>
      <c r="J25" s="34"/>
      <c r="K25" s="505"/>
    </row>
    <row r="26" spans="1:11" ht="19.5" customHeight="1">
      <c r="A26" s="36"/>
      <c r="B26" s="37"/>
      <c r="C26" s="340"/>
      <c r="D26" s="338"/>
      <c r="E26" s="338"/>
      <c r="F26" s="338"/>
      <c r="G26" s="338"/>
      <c r="H26" s="339"/>
      <c r="I26" s="34"/>
      <c r="J26" s="34"/>
      <c r="K26" s="505"/>
    </row>
    <row r="27" spans="1:11" ht="21" customHeight="1">
      <c r="A27" s="9" t="s">
        <v>544</v>
      </c>
      <c r="B27" s="147">
        <v>6</v>
      </c>
      <c r="C27" s="518" t="s">
        <v>416</v>
      </c>
      <c r="D27" s="478"/>
      <c r="E27" s="478"/>
      <c r="F27" s="478"/>
      <c r="G27" s="478"/>
      <c r="H27" s="479"/>
      <c r="I27" s="308">
        <v>21034</v>
      </c>
      <c r="J27" s="308">
        <v>24558</v>
      </c>
      <c r="K27" s="518" t="s">
        <v>403</v>
      </c>
    </row>
    <row r="28" spans="1:11" ht="29.25" customHeight="1">
      <c r="A28" s="36"/>
      <c r="B28" s="37"/>
      <c r="C28" s="480"/>
      <c r="D28" s="478"/>
      <c r="E28" s="478"/>
      <c r="F28" s="478"/>
      <c r="G28" s="478"/>
      <c r="H28" s="479"/>
      <c r="I28" s="35"/>
      <c r="J28" s="35"/>
      <c r="K28" s="477"/>
    </row>
    <row r="29" spans="1:11" ht="21" customHeight="1">
      <c r="A29" s="9" t="s">
        <v>562</v>
      </c>
      <c r="B29" s="147">
        <v>6</v>
      </c>
      <c r="C29" s="518" t="s">
        <v>416</v>
      </c>
      <c r="D29" s="478"/>
      <c r="E29" s="478"/>
      <c r="F29" s="478"/>
      <c r="G29" s="478"/>
      <c r="H29" s="479"/>
      <c r="I29" s="308">
        <v>18071</v>
      </c>
      <c r="J29" s="308">
        <v>28410</v>
      </c>
      <c r="K29" s="518" t="s">
        <v>403</v>
      </c>
    </row>
    <row r="30" spans="1:11" ht="28.5" customHeight="1">
      <c r="A30" s="61"/>
      <c r="B30" s="37"/>
      <c r="C30" s="480"/>
      <c r="D30" s="478"/>
      <c r="E30" s="478"/>
      <c r="F30" s="478"/>
      <c r="G30" s="478"/>
      <c r="H30" s="479"/>
      <c r="I30" s="35"/>
      <c r="J30" s="35"/>
      <c r="K30" s="477"/>
    </row>
    <row r="31" spans="1:11" ht="21" customHeight="1">
      <c r="A31" s="9" t="s">
        <v>602</v>
      </c>
      <c r="B31" s="147">
        <v>6</v>
      </c>
      <c r="C31" s="518" t="s">
        <v>416</v>
      </c>
      <c r="D31" s="478"/>
      <c r="E31" s="478"/>
      <c r="F31" s="478"/>
      <c r="G31" s="478"/>
      <c r="H31" s="479"/>
      <c r="I31" s="308">
        <f>SUM(I34:I42)</f>
        <v>16806.8</v>
      </c>
      <c r="J31" s="308">
        <f>SUM(J34:J42)</f>
        <v>24716</v>
      </c>
      <c r="K31" s="518" t="s">
        <v>403</v>
      </c>
    </row>
    <row r="32" spans="1:11" ht="28.5" customHeight="1">
      <c r="A32" s="61"/>
      <c r="B32" s="37"/>
      <c r="C32" s="480"/>
      <c r="D32" s="478"/>
      <c r="E32" s="478"/>
      <c r="F32" s="478"/>
      <c r="G32" s="478"/>
      <c r="H32" s="479"/>
      <c r="I32" s="60"/>
      <c r="J32" s="60"/>
      <c r="K32" s="477"/>
    </row>
    <row r="33" spans="1:11" ht="9.75" customHeight="1">
      <c r="A33" s="61"/>
      <c r="B33" s="37"/>
      <c r="C33" s="455"/>
      <c r="D33" s="455"/>
      <c r="E33" s="455"/>
      <c r="F33" s="455"/>
      <c r="G33" s="455"/>
      <c r="H33" s="455"/>
      <c r="I33" s="60"/>
      <c r="J33" s="60"/>
      <c r="K33" s="38"/>
    </row>
    <row r="34" spans="1:11" ht="15" customHeight="1">
      <c r="A34" s="525" t="s">
        <v>312</v>
      </c>
      <c r="B34" s="481">
        <v>63</v>
      </c>
      <c r="C34" s="482" t="s">
        <v>452</v>
      </c>
      <c r="D34" s="481" t="s">
        <v>57</v>
      </c>
      <c r="E34" s="481" t="s">
        <v>453</v>
      </c>
      <c r="F34" s="490">
        <v>180</v>
      </c>
      <c r="G34" s="490">
        <v>285</v>
      </c>
      <c r="H34" s="492">
        <v>454</v>
      </c>
      <c r="I34" s="487">
        <v>15909</v>
      </c>
      <c r="J34" s="487">
        <v>23200</v>
      </c>
      <c r="K34" s="483" t="s">
        <v>226</v>
      </c>
    </row>
    <row r="35" spans="1:11" ht="16.5" customHeight="1">
      <c r="A35" s="525"/>
      <c r="B35" s="481"/>
      <c r="C35" s="482"/>
      <c r="D35" s="481"/>
      <c r="E35" s="481"/>
      <c r="F35" s="490"/>
      <c r="G35" s="490"/>
      <c r="H35" s="492"/>
      <c r="I35" s="487"/>
      <c r="J35" s="487"/>
      <c r="K35" s="483"/>
    </row>
    <row r="36" spans="1:11" ht="12.75" customHeight="1">
      <c r="A36" s="39" t="s">
        <v>310</v>
      </c>
      <c r="B36" s="40">
        <v>59</v>
      </c>
      <c r="C36" s="39" t="s">
        <v>451</v>
      </c>
      <c r="D36" s="22" t="s">
        <v>57</v>
      </c>
      <c r="E36" s="22" t="s">
        <v>515</v>
      </c>
      <c r="F36" s="277">
        <v>45</v>
      </c>
      <c r="G36" s="277">
        <v>100</v>
      </c>
      <c r="H36" s="279">
        <v>5</v>
      </c>
      <c r="I36" s="306">
        <v>36.5</v>
      </c>
      <c r="J36" s="306">
        <v>60</v>
      </c>
      <c r="K36" s="25" t="s">
        <v>58</v>
      </c>
    </row>
    <row r="37" spans="1:11" ht="12.75" customHeight="1">
      <c r="A37" s="39" t="s">
        <v>313</v>
      </c>
      <c r="B37" s="40">
        <v>50</v>
      </c>
      <c r="C37" s="39" t="s">
        <v>269</v>
      </c>
      <c r="D37" s="22" t="s">
        <v>57</v>
      </c>
      <c r="E37" s="22" t="s">
        <v>43</v>
      </c>
      <c r="F37" s="277">
        <v>85.1</v>
      </c>
      <c r="G37" s="277">
        <v>149</v>
      </c>
      <c r="H37" s="279">
        <v>57</v>
      </c>
      <c r="I37" s="306">
        <v>655.3</v>
      </c>
      <c r="J37" s="306">
        <v>1120</v>
      </c>
      <c r="K37" s="25" t="s">
        <v>58</v>
      </c>
    </row>
    <row r="38" spans="1:11" ht="12.75" customHeight="1">
      <c r="A38" s="140" t="s">
        <v>311</v>
      </c>
      <c r="B38" s="40">
        <v>45</v>
      </c>
      <c r="C38" s="39" t="s">
        <v>56</v>
      </c>
      <c r="D38" s="22" t="s">
        <v>270</v>
      </c>
      <c r="E38" s="22" t="s">
        <v>515</v>
      </c>
      <c r="F38" s="277">
        <v>48.2</v>
      </c>
      <c r="G38" s="277">
        <v>91</v>
      </c>
      <c r="H38" s="279">
        <v>10</v>
      </c>
      <c r="I38" s="306">
        <v>26.8</v>
      </c>
      <c r="J38" s="306">
        <v>59</v>
      </c>
      <c r="K38" s="25" t="s">
        <v>182</v>
      </c>
    </row>
    <row r="39" spans="1:12" ht="12.75" customHeight="1">
      <c r="A39" s="39" t="s">
        <v>401</v>
      </c>
      <c r="B39" s="22">
        <v>88</v>
      </c>
      <c r="C39" s="22" t="s">
        <v>56</v>
      </c>
      <c r="D39" s="40" t="s">
        <v>270</v>
      </c>
      <c r="E39" s="22" t="s">
        <v>515</v>
      </c>
      <c r="F39" s="277">
        <v>23.5</v>
      </c>
      <c r="G39" s="277">
        <v>229.5</v>
      </c>
      <c r="H39" s="279">
        <v>9</v>
      </c>
      <c r="I39" s="306">
        <v>26.2</v>
      </c>
      <c r="J39" s="306">
        <v>97</v>
      </c>
      <c r="K39" s="25" t="s">
        <v>271</v>
      </c>
      <c r="L39" s="10"/>
    </row>
    <row r="40" spans="1:11" ht="12.75" customHeight="1">
      <c r="A40" s="26" t="s">
        <v>402</v>
      </c>
      <c r="B40" s="43">
        <v>66</v>
      </c>
      <c r="C40" s="43" t="s">
        <v>56</v>
      </c>
      <c r="D40" s="42" t="s">
        <v>60</v>
      </c>
      <c r="E40" s="42" t="s">
        <v>515</v>
      </c>
      <c r="F40" s="305">
        <v>25</v>
      </c>
      <c r="G40" s="305">
        <v>275.5</v>
      </c>
      <c r="H40" s="307">
        <v>65</v>
      </c>
      <c r="I40" s="307">
        <v>153</v>
      </c>
      <c r="J40" s="307">
        <v>180</v>
      </c>
      <c r="K40" s="71" t="s">
        <v>225</v>
      </c>
    </row>
    <row r="41" ht="16.5">
      <c r="A41" s="10" t="s">
        <v>596</v>
      </c>
    </row>
    <row r="42" spans="1:8" ht="16.5">
      <c r="A42" s="36"/>
      <c r="H42" s="276">
        <f>SUM(H34:H40)</f>
        <v>600</v>
      </c>
    </row>
    <row r="43" ht="16.5">
      <c r="A43" s="36"/>
    </row>
  </sheetData>
  <mergeCells count="25">
    <mergeCell ref="C18:H19"/>
    <mergeCell ref="K18:K20"/>
    <mergeCell ref="C15:H16"/>
    <mergeCell ref="K15:K17"/>
    <mergeCell ref="C27:H28"/>
    <mergeCell ref="E34:E35"/>
    <mergeCell ref="F34:F35"/>
    <mergeCell ref="G34:G35"/>
    <mergeCell ref="H34:H35"/>
    <mergeCell ref="C31:H32"/>
    <mergeCell ref="C29:H30"/>
    <mergeCell ref="I34:I35"/>
    <mergeCell ref="J34:J35"/>
    <mergeCell ref="K34:K35"/>
    <mergeCell ref="K27:K28"/>
    <mergeCell ref="K31:K32"/>
    <mergeCell ref="K29:K30"/>
    <mergeCell ref="A34:A35"/>
    <mergeCell ref="B34:B35"/>
    <mergeCell ref="C34:C35"/>
    <mergeCell ref="D34:D35"/>
    <mergeCell ref="C24:H25"/>
    <mergeCell ref="K24:K26"/>
    <mergeCell ref="C21:H22"/>
    <mergeCell ref="K21:K23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00390625" style="10" customWidth="1"/>
    <col min="3" max="3" width="10.75390625" style="6" customWidth="1"/>
    <col min="4" max="4" width="7.625" style="6" customWidth="1"/>
    <col min="5" max="5" width="12.625" style="6" customWidth="1"/>
    <col min="6" max="7" width="8.75390625" style="5" customWidth="1"/>
    <col min="8" max="8" width="9.75390625" style="5" customWidth="1"/>
    <col min="9" max="10" width="11.625" style="5" customWidth="1"/>
    <col min="11" max="11" width="23.375" style="6" customWidth="1"/>
    <col min="12" max="16384" width="9.00390625" style="6" customWidth="1"/>
  </cols>
  <sheetData>
    <row r="1" spans="1:11" s="18" customFormat="1" ht="24.75" customHeight="1">
      <c r="A1" s="1" t="s">
        <v>612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3.5" customHeight="1" hidden="1">
      <c r="A5" s="13" t="s">
        <v>101</v>
      </c>
      <c r="B5" s="31">
        <v>3</v>
      </c>
      <c r="C5" s="51" t="s">
        <v>117</v>
      </c>
      <c r="D5" s="33"/>
      <c r="E5" s="33"/>
      <c r="F5" s="97">
        <v>162.3</v>
      </c>
      <c r="G5" s="97">
        <v>632.63</v>
      </c>
      <c r="H5" s="86">
        <v>1182.13</v>
      </c>
      <c r="I5" s="86">
        <v>248.94</v>
      </c>
      <c r="J5" s="86">
        <v>320.56</v>
      </c>
      <c r="K5" s="54" t="s">
        <v>117</v>
      </c>
    </row>
    <row r="6" spans="1:11" ht="12.75" customHeight="1" hidden="1">
      <c r="A6" s="13" t="s">
        <v>103</v>
      </c>
      <c r="B6" s="31">
        <v>3</v>
      </c>
      <c r="C6" s="101" t="s">
        <v>117</v>
      </c>
      <c r="D6" s="23"/>
      <c r="E6" s="23"/>
      <c r="F6" s="53">
        <v>162.3</v>
      </c>
      <c r="G6" s="53">
        <v>632.63</v>
      </c>
      <c r="H6" s="34">
        <v>1182.13</v>
      </c>
      <c r="I6" s="34">
        <v>248.91</v>
      </c>
      <c r="J6" s="34">
        <v>320.56</v>
      </c>
      <c r="K6" s="100" t="s">
        <v>117</v>
      </c>
    </row>
    <row r="7" spans="1:11" ht="12.75" customHeight="1" hidden="1">
      <c r="A7" s="13" t="s">
        <v>7</v>
      </c>
      <c r="B7" s="31">
        <v>3</v>
      </c>
      <c r="C7" s="101" t="s">
        <v>117</v>
      </c>
      <c r="D7" s="23"/>
      <c r="E7" s="23"/>
      <c r="F7" s="53">
        <v>162.3</v>
      </c>
      <c r="G7" s="53">
        <v>632.63</v>
      </c>
      <c r="H7" s="34">
        <v>1182.13</v>
      </c>
      <c r="I7" s="34">
        <v>248.91</v>
      </c>
      <c r="J7" s="34">
        <v>320.56</v>
      </c>
      <c r="K7" s="100" t="s">
        <v>117</v>
      </c>
    </row>
    <row r="8" spans="1:11" ht="12.75" customHeight="1" hidden="1">
      <c r="A8" s="13" t="s">
        <v>8</v>
      </c>
      <c r="B8" s="31">
        <v>3</v>
      </c>
      <c r="C8" s="101" t="s">
        <v>117</v>
      </c>
      <c r="D8" s="23"/>
      <c r="E8" s="23"/>
      <c r="F8" s="53">
        <v>162.3</v>
      </c>
      <c r="G8" s="53">
        <v>632.63</v>
      </c>
      <c r="H8" s="34">
        <v>1182.13</v>
      </c>
      <c r="I8" s="34">
        <v>263.05</v>
      </c>
      <c r="J8" s="34">
        <v>320.56</v>
      </c>
      <c r="K8" s="100" t="s">
        <v>117</v>
      </c>
    </row>
    <row r="9" spans="1:11" ht="15" customHeight="1" hidden="1">
      <c r="A9" s="13" t="s">
        <v>9</v>
      </c>
      <c r="B9" s="31">
        <v>3</v>
      </c>
      <c r="C9" s="100" t="s">
        <v>149</v>
      </c>
      <c r="D9" s="2"/>
      <c r="E9" s="2"/>
      <c r="F9" s="110"/>
      <c r="G9" s="111"/>
      <c r="H9" s="34">
        <v>1182.13</v>
      </c>
      <c r="I9" s="34">
        <v>244.51</v>
      </c>
      <c r="J9" s="34">
        <v>320.52</v>
      </c>
      <c r="K9" s="100" t="s">
        <v>117</v>
      </c>
    </row>
    <row r="10" spans="1:11" ht="16.5" customHeight="1" hidden="1">
      <c r="A10" s="13" t="s">
        <v>10</v>
      </c>
      <c r="B10" s="31">
        <v>3</v>
      </c>
      <c r="C10" s="516" t="s">
        <v>117</v>
      </c>
      <c r="D10" s="511"/>
      <c r="E10" s="511"/>
      <c r="F10" s="511"/>
      <c r="G10" s="511"/>
      <c r="H10" s="512"/>
      <c r="I10" s="34">
        <v>24451</v>
      </c>
      <c r="J10" s="34">
        <v>32052</v>
      </c>
      <c r="K10" s="100" t="s">
        <v>117</v>
      </c>
    </row>
    <row r="11" spans="1:11" ht="15" customHeight="1" hidden="1">
      <c r="A11" s="13" t="s">
        <v>11</v>
      </c>
      <c r="B11" s="31">
        <v>3</v>
      </c>
      <c r="C11" s="516" t="s">
        <v>117</v>
      </c>
      <c r="D11" s="511"/>
      <c r="E11" s="511"/>
      <c r="F11" s="511"/>
      <c r="G11" s="511"/>
      <c r="H11" s="512"/>
      <c r="I11" s="34">
        <v>244.51</v>
      </c>
      <c r="J11" s="34">
        <v>320.52</v>
      </c>
      <c r="K11" s="100" t="s">
        <v>117</v>
      </c>
    </row>
    <row r="12" spans="1:11" ht="16.5" customHeight="1" hidden="1">
      <c r="A12" s="13" t="s">
        <v>96</v>
      </c>
      <c r="B12" s="31">
        <v>3</v>
      </c>
      <c r="C12" s="516" t="s">
        <v>117</v>
      </c>
      <c r="D12" s="511"/>
      <c r="E12" s="511"/>
      <c r="F12" s="511"/>
      <c r="G12" s="511"/>
      <c r="H12" s="512"/>
      <c r="I12" s="34">
        <v>23613</v>
      </c>
      <c r="J12" s="34">
        <v>32052</v>
      </c>
      <c r="K12" s="100" t="s">
        <v>117</v>
      </c>
    </row>
    <row r="13" spans="1:11" ht="16.5" customHeight="1" hidden="1">
      <c r="A13" s="13" t="s">
        <v>97</v>
      </c>
      <c r="B13" s="31">
        <v>3</v>
      </c>
      <c r="C13" s="516" t="s">
        <v>117</v>
      </c>
      <c r="D13" s="511"/>
      <c r="E13" s="511"/>
      <c r="F13" s="511"/>
      <c r="G13" s="511"/>
      <c r="H13" s="512"/>
      <c r="I13" s="328">
        <v>23001</v>
      </c>
      <c r="J13" s="328">
        <v>32052</v>
      </c>
      <c r="K13" s="100" t="s">
        <v>117</v>
      </c>
    </row>
    <row r="14" spans="1:11" ht="16.5" customHeight="1" hidden="1">
      <c r="A14" s="13" t="s">
        <v>130</v>
      </c>
      <c r="B14" s="31">
        <v>3</v>
      </c>
      <c r="C14" s="516" t="s">
        <v>117</v>
      </c>
      <c r="D14" s="511"/>
      <c r="E14" s="511"/>
      <c r="F14" s="511"/>
      <c r="G14" s="511"/>
      <c r="H14" s="512"/>
      <c r="I14" s="328">
        <v>22959</v>
      </c>
      <c r="J14" s="328">
        <v>31792</v>
      </c>
      <c r="K14" s="100" t="s">
        <v>117</v>
      </c>
    </row>
    <row r="15" spans="1:11" ht="13.5" customHeight="1" hidden="1">
      <c r="A15" s="13" t="s">
        <v>534</v>
      </c>
      <c r="B15" s="31">
        <v>12</v>
      </c>
      <c r="C15" s="518" t="s">
        <v>315</v>
      </c>
      <c r="D15" s="478"/>
      <c r="E15" s="478"/>
      <c r="F15" s="478"/>
      <c r="G15" s="478"/>
      <c r="H15" s="479"/>
      <c r="I15" s="328">
        <v>25999.35</v>
      </c>
      <c r="J15" s="328">
        <v>37018.6</v>
      </c>
      <c r="K15" s="518" t="s">
        <v>316</v>
      </c>
    </row>
    <row r="16" spans="1:11" ht="13.5" customHeight="1" hidden="1">
      <c r="A16" s="13"/>
      <c r="B16" s="31"/>
      <c r="C16" s="480"/>
      <c r="D16" s="478"/>
      <c r="E16" s="478"/>
      <c r="F16" s="478"/>
      <c r="G16" s="478"/>
      <c r="H16" s="479"/>
      <c r="I16" s="328"/>
      <c r="J16" s="328"/>
      <c r="K16" s="505"/>
    </row>
    <row r="17" spans="1:11" ht="13.5" customHeight="1" hidden="1">
      <c r="A17" s="13"/>
      <c r="B17" s="31"/>
      <c r="C17" s="480"/>
      <c r="D17" s="478"/>
      <c r="E17" s="478"/>
      <c r="F17" s="478"/>
      <c r="G17" s="478"/>
      <c r="H17" s="479"/>
      <c r="I17" s="328"/>
      <c r="J17" s="328"/>
      <c r="K17" s="505"/>
    </row>
    <row r="18" spans="1:11" ht="16.5" customHeight="1" hidden="1">
      <c r="A18" s="36"/>
      <c r="B18" s="37"/>
      <c r="C18" s="480"/>
      <c r="D18" s="478"/>
      <c r="E18" s="478"/>
      <c r="F18" s="478"/>
      <c r="G18" s="478"/>
      <c r="H18" s="479"/>
      <c r="I18" s="328"/>
      <c r="J18" s="328"/>
      <c r="K18" s="527"/>
    </row>
    <row r="19" spans="1:11" ht="15" customHeight="1" hidden="1">
      <c r="A19" s="36"/>
      <c r="B19" s="37"/>
      <c r="C19" s="223"/>
      <c r="D19" s="221"/>
      <c r="E19" s="221"/>
      <c r="F19" s="221"/>
      <c r="G19" s="221"/>
      <c r="H19" s="229"/>
      <c r="I19" s="328"/>
      <c r="J19" s="328"/>
      <c r="K19" s="527"/>
    </row>
    <row r="20" spans="1:11" ht="15" customHeight="1" hidden="1">
      <c r="A20" s="36"/>
      <c r="B20" s="37"/>
      <c r="C20" s="223"/>
      <c r="D20" s="221"/>
      <c r="E20" s="221"/>
      <c r="F20" s="221"/>
      <c r="G20" s="221"/>
      <c r="H20" s="229"/>
      <c r="I20" s="328"/>
      <c r="J20" s="328"/>
      <c r="K20" s="527"/>
    </row>
    <row r="21" spans="1:11" ht="15" customHeight="1" hidden="1">
      <c r="A21" s="36"/>
      <c r="B21" s="37"/>
      <c r="C21" s="223"/>
      <c r="D21" s="221"/>
      <c r="E21" s="221"/>
      <c r="F21" s="221"/>
      <c r="G21" s="221"/>
      <c r="H21" s="229"/>
      <c r="I21" s="328"/>
      <c r="J21" s="328"/>
      <c r="K21" s="477"/>
    </row>
    <row r="22" spans="1:11" ht="13.5" customHeight="1" hidden="1">
      <c r="A22" s="13" t="s">
        <v>541</v>
      </c>
      <c r="B22" s="31">
        <v>12</v>
      </c>
      <c r="C22" s="518" t="s">
        <v>454</v>
      </c>
      <c r="D22" s="478"/>
      <c r="E22" s="478"/>
      <c r="F22" s="478"/>
      <c r="G22" s="478"/>
      <c r="H22" s="479"/>
      <c r="I22" s="328">
        <v>25999.35</v>
      </c>
      <c r="J22" s="328">
        <v>37018.6</v>
      </c>
      <c r="K22" s="518" t="s">
        <v>454</v>
      </c>
    </row>
    <row r="23" spans="1:11" ht="13.5" customHeight="1" hidden="1">
      <c r="A23" s="13"/>
      <c r="B23" s="31"/>
      <c r="C23" s="480"/>
      <c r="D23" s="478"/>
      <c r="E23" s="478"/>
      <c r="F23" s="478"/>
      <c r="G23" s="478"/>
      <c r="H23" s="479"/>
      <c r="I23" s="34"/>
      <c r="J23" s="34"/>
      <c r="K23" s="505"/>
    </row>
    <row r="24" spans="1:11" ht="13.5" customHeight="1" hidden="1">
      <c r="A24" s="13"/>
      <c r="B24" s="31"/>
      <c r="C24" s="480"/>
      <c r="D24" s="478"/>
      <c r="E24" s="478"/>
      <c r="F24" s="478"/>
      <c r="G24" s="478"/>
      <c r="H24" s="479"/>
      <c r="I24" s="34"/>
      <c r="J24" s="34"/>
      <c r="K24" s="505"/>
    </row>
    <row r="25" spans="1:11" ht="15" customHeight="1" hidden="1">
      <c r="A25" s="36"/>
      <c r="B25" s="37"/>
      <c r="C25" s="480"/>
      <c r="D25" s="478"/>
      <c r="E25" s="478"/>
      <c r="F25" s="478"/>
      <c r="G25" s="478"/>
      <c r="H25" s="479"/>
      <c r="I25" s="34"/>
      <c r="J25" s="34"/>
      <c r="K25" s="527"/>
    </row>
    <row r="26" spans="1:11" ht="15" customHeight="1" hidden="1">
      <c r="A26" s="36"/>
      <c r="B26" s="37"/>
      <c r="C26" s="223"/>
      <c r="D26" s="221"/>
      <c r="E26" s="221"/>
      <c r="F26" s="221"/>
      <c r="G26" s="221"/>
      <c r="H26" s="229"/>
      <c r="I26" s="34"/>
      <c r="J26" s="34"/>
      <c r="K26" s="527"/>
    </row>
    <row r="27" spans="1:11" ht="15" customHeight="1" hidden="1">
      <c r="A27" s="36"/>
      <c r="B27" s="37"/>
      <c r="C27" s="223"/>
      <c r="D27" s="221"/>
      <c r="E27" s="221"/>
      <c r="F27" s="221"/>
      <c r="G27" s="221"/>
      <c r="H27" s="229"/>
      <c r="I27" s="34"/>
      <c r="J27" s="34"/>
      <c r="K27" s="527"/>
    </row>
    <row r="28" spans="1:11" ht="15" customHeight="1" hidden="1">
      <c r="A28" s="36"/>
      <c r="B28" s="37"/>
      <c r="C28" s="223"/>
      <c r="D28" s="221"/>
      <c r="E28" s="221"/>
      <c r="F28" s="221"/>
      <c r="G28" s="221"/>
      <c r="H28" s="229"/>
      <c r="I28" s="34"/>
      <c r="J28" s="34"/>
      <c r="K28" s="477"/>
    </row>
    <row r="29" spans="1:11" ht="13.5" customHeight="1">
      <c r="A29" s="13" t="s">
        <v>542</v>
      </c>
      <c r="B29" s="31">
        <v>12</v>
      </c>
      <c r="C29" s="518" t="s">
        <v>454</v>
      </c>
      <c r="D29" s="478"/>
      <c r="E29" s="478"/>
      <c r="F29" s="478"/>
      <c r="G29" s="478"/>
      <c r="H29" s="479"/>
      <c r="I29" s="328">
        <v>24168</v>
      </c>
      <c r="J29" s="328">
        <v>29771</v>
      </c>
      <c r="K29" s="518" t="s">
        <v>454</v>
      </c>
    </row>
    <row r="30" spans="1:11" ht="13.5" customHeight="1">
      <c r="A30" s="13"/>
      <c r="B30" s="31"/>
      <c r="C30" s="480"/>
      <c r="D30" s="478"/>
      <c r="E30" s="478"/>
      <c r="F30" s="478"/>
      <c r="G30" s="478"/>
      <c r="H30" s="479"/>
      <c r="I30" s="34"/>
      <c r="J30" s="34"/>
      <c r="K30" s="505"/>
    </row>
    <row r="31" spans="1:11" ht="13.5" customHeight="1">
      <c r="A31" s="13"/>
      <c r="B31" s="31"/>
      <c r="C31" s="480"/>
      <c r="D31" s="478"/>
      <c r="E31" s="478"/>
      <c r="F31" s="478"/>
      <c r="G31" s="478"/>
      <c r="H31" s="479"/>
      <c r="I31" s="34"/>
      <c r="J31" s="34"/>
      <c r="K31" s="505"/>
    </row>
    <row r="32" spans="1:11" ht="15" customHeight="1">
      <c r="A32" s="36"/>
      <c r="B32" s="37"/>
      <c r="C32" s="480"/>
      <c r="D32" s="478"/>
      <c r="E32" s="478"/>
      <c r="F32" s="478"/>
      <c r="G32" s="478"/>
      <c r="H32" s="479"/>
      <c r="I32" s="34"/>
      <c r="J32" s="34"/>
      <c r="K32" s="527"/>
    </row>
    <row r="33" spans="1:11" ht="15" customHeight="1">
      <c r="A33" s="36"/>
      <c r="B33" s="37"/>
      <c r="C33" s="223"/>
      <c r="D33" s="221"/>
      <c r="E33" s="221"/>
      <c r="F33" s="221"/>
      <c r="G33" s="221"/>
      <c r="H33" s="229"/>
      <c r="I33" s="34"/>
      <c r="J33" s="34"/>
      <c r="K33" s="527"/>
    </row>
    <row r="34" spans="1:11" ht="15" customHeight="1">
      <c r="A34" s="36"/>
      <c r="B34" s="37"/>
      <c r="C34" s="223"/>
      <c r="D34" s="221"/>
      <c r="E34" s="221"/>
      <c r="F34" s="221"/>
      <c r="G34" s="221"/>
      <c r="H34" s="229"/>
      <c r="I34" s="34"/>
      <c r="J34" s="34"/>
      <c r="K34" s="527"/>
    </row>
    <row r="35" spans="1:11" ht="15" customHeight="1">
      <c r="A35" s="36"/>
      <c r="B35" s="37"/>
      <c r="C35" s="223"/>
      <c r="D35" s="221"/>
      <c r="E35" s="221"/>
      <c r="F35" s="221"/>
      <c r="G35" s="221"/>
      <c r="H35" s="229"/>
      <c r="I35" s="34"/>
      <c r="J35" s="34"/>
      <c r="K35" s="477"/>
    </row>
    <row r="36" spans="1:11" ht="13.5" customHeight="1">
      <c r="A36" s="13" t="s">
        <v>543</v>
      </c>
      <c r="B36" s="31">
        <v>12</v>
      </c>
      <c r="C36" s="518" t="s">
        <v>454</v>
      </c>
      <c r="D36" s="526"/>
      <c r="E36" s="526"/>
      <c r="F36" s="526"/>
      <c r="G36" s="526"/>
      <c r="H36" s="479"/>
      <c r="I36" s="328">
        <v>24167</v>
      </c>
      <c r="J36" s="328">
        <v>29771</v>
      </c>
      <c r="K36" s="518" t="s">
        <v>454</v>
      </c>
    </row>
    <row r="37" spans="1:11" ht="13.5" customHeight="1">
      <c r="A37" s="13"/>
      <c r="B37" s="31"/>
      <c r="C37" s="480"/>
      <c r="D37" s="526"/>
      <c r="E37" s="526"/>
      <c r="F37" s="526"/>
      <c r="G37" s="526"/>
      <c r="H37" s="479"/>
      <c r="I37" s="34"/>
      <c r="J37" s="34"/>
      <c r="K37" s="505"/>
    </row>
    <row r="38" spans="1:11" ht="13.5" customHeight="1">
      <c r="A38" s="13"/>
      <c r="B38" s="31"/>
      <c r="C38" s="480"/>
      <c r="D38" s="526"/>
      <c r="E38" s="526"/>
      <c r="F38" s="526"/>
      <c r="G38" s="526"/>
      <c r="H38" s="479"/>
      <c r="I38" s="34"/>
      <c r="J38" s="34"/>
      <c r="K38" s="505"/>
    </row>
    <row r="39" spans="1:11" ht="15" customHeight="1">
      <c r="A39" s="36"/>
      <c r="B39" s="37"/>
      <c r="C39" s="480"/>
      <c r="D39" s="526"/>
      <c r="E39" s="526"/>
      <c r="F39" s="526"/>
      <c r="G39" s="526"/>
      <c r="H39" s="479"/>
      <c r="I39" s="34"/>
      <c r="J39" s="34"/>
      <c r="K39" s="527"/>
    </row>
    <row r="40" spans="1:11" ht="15" customHeight="1">
      <c r="A40" s="36"/>
      <c r="B40" s="37"/>
      <c r="C40" s="223"/>
      <c r="D40" s="221"/>
      <c r="E40" s="221"/>
      <c r="F40" s="221"/>
      <c r="G40" s="221"/>
      <c r="H40" s="229"/>
      <c r="I40" s="34"/>
      <c r="J40" s="34"/>
      <c r="K40" s="527"/>
    </row>
    <row r="41" spans="1:11" ht="15" customHeight="1">
      <c r="A41" s="36"/>
      <c r="B41" s="37"/>
      <c r="C41" s="223"/>
      <c r="D41" s="221"/>
      <c r="E41" s="221"/>
      <c r="F41" s="221"/>
      <c r="G41" s="221"/>
      <c r="H41" s="229"/>
      <c r="I41" s="34"/>
      <c r="J41" s="34"/>
      <c r="K41" s="527"/>
    </row>
    <row r="42" spans="1:11" ht="15" customHeight="1">
      <c r="A42" s="36"/>
      <c r="B42" s="37"/>
      <c r="C42" s="223"/>
      <c r="D42" s="221"/>
      <c r="E42" s="221"/>
      <c r="F42" s="221"/>
      <c r="G42" s="221"/>
      <c r="H42" s="229"/>
      <c r="I42" s="34"/>
      <c r="J42" s="34"/>
      <c r="K42" s="477"/>
    </row>
    <row r="43" spans="1:11" ht="13.5" customHeight="1">
      <c r="A43" s="13" t="s">
        <v>544</v>
      </c>
      <c r="B43" s="31">
        <v>12</v>
      </c>
      <c r="C43" s="518" t="s">
        <v>454</v>
      </c>
      <c r="D43" s="526"/>
      <c r="E43" s="526"/>
      <c r="F43" s="526"/>
      <c r="G43" s="526"/>
      <c r="H43" s="479"/>
      <c r="I43" s="306">
        <v>24328</v>
      </c>
      <c r="J43" s="306">
        <v>27511.4</v>
      </c>
      <c r="K43" s="518" t="s">
        <v>454</v>
      </c>
    </row>
    <row r="44" spans="1:11" ht="13.5" customHeight="1">
      <c r="A44" s="13"/>
      <c r="B44" s="31"/>
      <c r="C44" s="480"/>
      <c r="D44" s="526"/>
      <c r="E44" s="526"/>
      <c r="F44" s="526"/>
      <c r="G44" s="526"/>
      <c r="H44" s="479"/>
      <c r="I44" s="35"/>
      <c r="J44" s="35"/>
      <c r="K44" s="477"/>
    </row>
    <row r="45" spans="1:11" ht="13.5" customHeight="1">
      <c r="A45" s="13"/>
      <c r="B45" s="31"/>
      <c r="C45" s="480"/>
      <c r="D45" s="526"/>
      <c r="E45" s="526"/>
      <c r="F45" s="526"/>
      <c r="G45" s="526"/>
      <c r="H45" s="479"/>
      <c r="I45" s="35"/>
      <c r="J45" s="35"/>
      <c r="K45" s="477"/>
    </row>
    <row r="46" spans="1:11" ht="59.25" customHeight="1">
      <c r="A46" s="36"/>
      <c r="B46" s="37"/>
      <c r="C46" s="480"/>
      <c r="D46" s="526"/>
      <c r="E46" s="526"/>
      <c r="F46" s="526"/>
      <c r="G46" s="526"/>
      <c r="H46" s="526"/>
      <c r="I46" s="60"/>
      <c r="J46" s="35"/>
      <c r="K46" s="477"/>
    </row>
    <row r="47" spans="1:11" ht="15" customHeight="1">
      <c r="A47" s="13" t="s">
        <v>562</v>
      </c>
      <c r="B47" s="143">
        <v>12</v>
      </c>
      <c r="C47" s="518" t="s">
        <v>454</v>
      </c>
      <c r="D47" s="526"/>
      <c r="E47" s="526"/>
      <c r="F47" s="526"/>
      <c r="G47" s="526"/>
      <c r="H47" s="479"/>
      <c r="I47" s="306">
        <v>25328</v>
      </c>
      <c r="J47" s="306">
        <v>34672</v>
      </c>
      <c r="K47" s="518" t="s">
        <v>454</v>
      </c>
    </row>
    <row r="48" spans="1:11" ht="15" customHeight="1">
      <c r="A48" s="13"/>
      <c r="B48" s="143"/>
      <c r="C48" s="480"/>
      <c r="D48" s="526"/>
      <c r="E48" s="526"/>
      <c r="F48" s="526"/>
      <c r="G48" s="526"/>
      <c r="H48" s="479"/>
      <c r="I48" s="471"/>
      <c r="J48" s="471"/>
      <c r="K48" s="477"/>
    </row>
    <row r="49" spans="1:11" ht="15" customHeight="1">
      <c r="A49" s="13"/>
      <c r="B49" s="143"/>
      <c r="C49" s="480"/>
      <c r="D49" s="526"/>
      <c r="E49" s="526"/>
      <c r="F49" s="526"/>
      <c r="G49" s="526"/>
      <c r="H49" s="479"/>
      <c r="I49" s="471"/>
      <c r="J49" s="471"/>
      <c r="K49" s="477"/>
    </row>
    <row r="50" spans="1:11" ht="57" customHeight="1">
      <c r="A50" s="11"/>
      <c r="B50" s="144"/>
      <c r="C50" s="529"/>
      <c r="D50" s="530"/>
      <c r="E50" s="530"/>
      <c r="F50" s="530"/>
      <c r="G50" s="530"/>
      <c r="H50" s="531"/>
      <c r="I50" s="12"/>
      <c r="J50" s="12"/>
      <c r="K50" s="532"/>
    </row>
    <row r="51" spans="1:11" s="18" customFormat="1" ht="24.75" customHeight="1">
      <c r="A51" s="1" t="s">
        <v>613</v>
      </c>
      <c r="B51" s="1"/>
      <c r="C51" s="46"/>
      <c r="D51" s="46"/>
      <c r="E51" s="46"/>
      <c r="F51" s="47"/>
      <c r="G51" s="47"/>
      <c r="H51" s="47"/>
      <c r="I51" s="47"/>
      <c r="J51" s="47"/>
      <c r="K51" s="46"/>
    </row>
    <row r="52" spans="1:11" s="18" customFormat="1" ht="9.75" customHeight="1">
      <c r="A52" s="7"/>
      <c r="B52" s="1"/>
      <c r="C52" s="16"/>
      <c r="D52" s="16"/>
      <c r="E52" s="16"/>
      <c r="F52" s="17"/>
      <c r="G52" s="17"/>
      <c r="H52" s="17"/>
      <c r="I52" s="17"/>
      <c r="J52" s="17"/>
      <c r="K52" s="16"/>
    </row>
    <row r="53" spans="1:11" ht="24.75" customHeight="1">
      <c r="A53" s="19" t="s">
        <v>404</v>
      </c>
      <c r="B53" s="20" t="s">
        <v>99</v>
      </c>
      <c r="C53" s="21" t="s">
        <v>35</v>
      </c>
      <c r="D53" s="23" t="s">
        <v>36</v>
      </c>
      <c r="E53" s="23" t="s">
        <v>295</v>
      </c>
      <c r="F53" s="24" t="s">
        <v>296</v>
      </c>
      <c r="G53" s="24" t="s">
        <v>297</v>
      </c>
      <c r="H53" s="24" t="s">
        <v>1</v>
      </c>
      <c r="I53" s="24" t="s">
        <v>2</v>
      </c>
      <c r="J53" s="24" t="s">
        <v>563</v>
      </c>
      <c r="K53" s="25" t="s">
        <v>38</v>
      </c>
    </row>
    <row r="54" spans="1:11" ht="24">
      <c r="A54" s="26" t="s">
        <v>39</v>
      </c>
      <c r="B54" s="27" t="s">
        <v>34</v>
      </c>
      <c r="C54" s="26" t="s">
        <v>40</v>
      </c>
      <c r="D54" s="28"/>
      <c r="E54" s="28"/>
      <c r="F54" s="29" t="s">
        <v>41</v>
      </c>
      <c r="G54" s="29" t="s">
        <v>41</v>
      </c>
      <c r="H54" s="29" t="s">
        <v>6</v>
      </c>
      <c r="I54" s="12" t="s">
        <v>156</v>
      </c>
      <c r="J54" s="12" t="s">
        <v>156</v>
      </c>
      <c r="K54" s="28"/>
    </row>
    <row r="55" spans="1:11" ht="15" customHeight="1">
      <c r="A55" s="13" t="s">
        <v>602</v>
      </c>
      <c r="B55" s="143">
        <v>11</v>
      </c>
      <c r="C55" s="518" t="s">
        <v>603</v>
      </c>
      <c r="D55" s="478"/>
      <c r="E55" s="478"/>
      <c r="F55" s="478"/>
      <c r="G55" s="478"/>
      <c r="H55" s="479"/>
      <c r="I55" s="369">
        <f>SUM(I60:I71)</f>
        <v>24177</v>
      </c>
      <c r="J55" s="369">
        <f>SUM(J60:J71)</f>
        <v>34877</v>
      </c>
      <c r="K55" s="528" t="s">
        <v>603</v>
      </c>
    </row>
    <row r="56" spans="1:11" ht="15" customHeight="1">
      <c r="A56" s="13"/>
      <c r="B56" s="143"/>
      <c r="C56" s="480"/>
      <c r="D56" s="478"/>
      <c r="E56" s="478"/>
      <c r="F56" s="478"/>
      <c r="G56" s="478"/>
      <c r="H56" s="479"/>
      <c r="I56" s="60"/>
      <c r="J56" s="35"/>
      <c r="K56" s="477"/>
    </row>
    <row r="57" spans="1:11" ht="15" customHeight="1">
      <c r="A57" s="13"/>
      <c r="B57" s="143"/>
      <c r="C57" s="480"/>
      <c r="D57" s="478"/>
      <c r="E57" s="478"/>
      <c r="F57" s="478"/>
      <c r="G57" s="478"/>
      <c r="H57" s="479"/>
      <c r="I57" s="60"/>
      <c r="J57" s="35"/>
      <c r="K57" s="477"/>
    </row>
    <row r="58" spans="1:11" ht="57" customHeight="1">
      <c r="A58" s="13"/>
      <c r="B58" s="143"/>
      <c r="C58" s="480"/>
      <c r="D58" s="478"/>
      <c r="E58" s="478"/>
      <c r="F58" s="478"/>
      <c r="G58" s="478"/>
      <c r="H58" s="479"/>
      <c r="I58" s="60"/>
      <c r="J58" s="35"/>
      <c r="K58" s="477"/>
    </row>
    <row r="59" spans="1:11" ht="9.75" customHeight="1">
      <c r="A59" s="36"/>
      <c r="B59" s="38"/>
      <c r="C59" s="455"/>
      <c r="D59" s="455"/>
      <c r="E59" s="455"/>
      <c r="F59" s="455"/>
      <c r="G59" s="455"/>
      <c r="H59" s="455"/>
      <c r="I59" s="60"/>
      <c r="J59" s="60"/>
      <c r="K59" s="38"/>
    </row>
    <row r="60" spans="1:11" ht="16.5" customHeight="1">
      <c r="A60" s="134" t="s">
        <v>193</v>
      </c>
      <c r="B60" s="40">
        <v>86</v>
      </c>
      <c r="C60" s="39" t="s">
        <v>185</v>
      </c>
      <c r="D60" s="22" t="s">
        <v>191</v>
      </c>
      <c r="E60" s="22" t="s">
        <v>167</v>
      </c>
      <c r="F60" s="277">
        <v>4.5</v>
      </c>
      <c r="G60" s="277">
        <v>90</v>
      </c>
      <c r="H60" s="281" t="s">
        <v>409</v>
      </c>
      <c r="I60" s="281" t="s">
        <v>409</v>
      </c>
      <c r="J60" s="281" t="s">
        <v>409</v>
      </c>
      <c r="K60" s="41" t="s">
        <v>171</v>
      </c>
    </row>
    <row r="61" spans="1:11" ht="16.5" customHeight="1">
      <c r="A61" s="134" t="s">
        <v>289</v>
      </c>
      <c r="B61" s="40">
        <v>10</v>
      </c>
      <c r="C61" s="39" t="s">
        <v>186</v>
      </c>
      <c r="D61" s="22" t="s">
        <v>191</v>
      </c>
      <c r="E61" s="22" t="s">
        <v>167</v>
      </c>
      <c r="F61" s="277">
        <v>5.5</v>
      </c>
      <c r="G61" s="277">
        <v>98.9</v>
      </c>
      <c r="H61" s="281" t="s">
        <v>409</v>
      </c>
      <c r="I61" s="281" t="s">
        <v>409</v>
      </c>
      <c r="J61" s="281" t="s">
        <v>409</v>
      </c>
      <c r="K61" s="41" t="s">
        <v>182</v>
      </c>
    </row>
    <row r="62" spans="1:11" ht="16.5" customHeight="1">
      <c r="A62" s="39" t="s">
        <v>292</v>
      </c>
      <c r="B62" s="40">
        <v>49</v>
      </c>
      <c r="C62" s="39" t="s">
        <v>63</v>
      </c>
      <c r="D62" s="22" t="s">
        <v>64</v>
      </c>
      <c r="E62" s="22" t="s">
        <v>50</v>
      </c>
      <c r="F62" s="277">
        <v>114.6</v>
      </c>
      <c r="G62" s="277">
        <v>205</v>
      </c>
      <c r="H62" s="279">
        <v>303</v>
      </c>
      <c r="I62" s="306">
        <v>7429</v>
      </c>
      <c r="J62" s="306">
        <v>14600</v>
      </c>
      <c r="K62" s="41" t="s">
        <v>59</v>
      </c>
    </row>
    <row r="63" spans="1:11" ht="16.5" customHeight="1">
      <c r="A63" s="134" t="s">
        <v>286</v>
      </c>
      <c r="B63" s="40">
        <v>32</v>
      </c>
      <c r="C63" s="39" t="s">
        <v>183</v>
      </c>
      <c r="D63" s="22" t="s">
        <v>64</v>
      </c>
      <c r="E63" s="22" t="s">
        <v>167</v>
      </c>
      <c r="F63" s="277">
        <v>13</v>
      </c>
      <c r="G63" s="277">
        <v>46.4</v>
      </c>
      <c r="H63" s="279">
        <v>25</v>
      </c>
      <c r="I63" s="280">
        <v>0</v>
      </c>
      <c r="J63" s="281">
        <v>0</v>
      </c>
      <c r="K63" s="41" t="s">
        <v>59</v>
      </c>
    </row>
    <row r="64" spans="1:11" ht="16.5" customHeight="1">
      <c r="A64" s="134" t="s">
        <v>287</v>
      </c>
      <c r="B64" s="40">
        <v>16</v>
      </c>
      <c r="C64" s="39" t="s">
        <v>183</v>
      </c>
      <c r="D64" s="22" t="s">
        <v>64</v>
      </c>
      <c r="E64" s="22" t="s">
        <v>167</v>
      </c>
      <c r="F64" s="277">
        <v>39.4</v>
      </c>
      <c r="G64" s="277">
        <v>86.5</v>
      </c>
      <c r="H64" s="279">
        <v>11</v>
      </c>
      <c r="I64" s="306">
        <v>108</v>
      </c>
      <c r="J64" s="306">
        <v>1400</v>
      </c>
      <c r="K64" s="41" t="s">
        <v>455</v>
      </c>
    </row>
    <row r="65" spans="1:11" ht="16.5" customHeight="1">
      <c r="A65" s="39" t="s">
        <v>314</v>
      </c>
      <c r="B65" s="40">
        <v>23</v>
      </c>
      <c r="C65" s="39" t="s">
        <v>61</v>
      </c>
      <c r="D65" s="22" t="s">
        <v>62</v>
      </c>
      <c r="E65" s="22" t="s">
        <v>456</v>
      </c>
      <c r="F65" s="277">
        <v>30.3</v>
      </c>
      <c r="G65" s="277">
        <v>363.6</v>
      </c>
      <c r="H65" s="279">
        <v>840</v>
      </c>
      <c r="I65" s="306">
        <v>13907</v>
      </c>
      <c r="J65" s="306">
        <v>15057</v>
      </c>
      <c r="K65" s="41" t="s">
        <v>190</v>
      </c>
    </row>
    <row r="66" spans="1:11" ht="48.75" customHeight="1">
      <c r="A66" s="255" t="s">
        <v>195</v>
      </c>
      <c r="B66" s="147">
        <v>74</v>
      </c>
      <c r="C66" s="261" t="s">
        <v>457</v>
      </c>
      <c r="D66" s="254" t="s">
        <v>192</v>
      </c>
      <c r="E66" s="254" t="s">
        <v>167</v>
      </c>
      <c r="F66" s="298">
        <v>57.5</v>
      </c>
      <c r="G66" s="298">
        <v>169.5</v>
      </c>
      <c r="H66" s="310">
        <v>53</v>
      </c>
      <c r="I66" s="308">
        <v>780</v>
      </c>
      <c r="J66" s="308">
        <v>931</v>
      </c>
      <c r="K66" s="188" t="s">
        <v>59</v>
      </c>
    </row>
    <row r="67" spans="1:11" ht="31.5" customHeight="1">
      <c r="A67" s="255" t="s">
        <v>288</v>
      </c>
      <c r="B67" s="147">
        <v>84</v>
      </c>
      <c r="C67" s="261" t="s">
        <v>458</v>
      </c>
      <c r="D67" s="254" t="s">
        <v>192</v>
      </c>
      <c r="E67" s="254" t="s">
        <v>167</v>
      </c>
      <c r="F67" s="298">
        <v>61.5</v>
      </c>
      <c r="G67" s="298">
        <v>314</v>
      </c>
      <c r="H67" s="310">
        <v>65</v>
      </c>
      <c r="I67" s="308">
        <v>1260</v>
      </c>
      <c r="J67" s="308">
        <v>1400</v>
      </c>
      <c r="K67" s="188" t="s">
        <v>59</v>
      </c>
    </row>
    <row r="68" spans="1:11" ht="16.5" customHeight="1">
      <c r="A68" s="134" t="s">
        <v>194</v>
      </c>
      <c r="B68" s="40">
        <v>26</v>
      </c>
      <c r="C68" s="39" t="s">
        <v>184</v>
      </c>
      <c r="D68" s="22" t="s">
        <v>192</v>
      </c>
      <c r="E68" s="22" t="s">
        <v>167</v>
      </c>
      <c r="F68" s="277">
        <v>27.3</v>
      </c>
      <c r="G68" s="277">
        <v>57</v>
      </c>
      <c r="H68" s="279">
        <v>2</v>
      </c>
      <c r="I68" s="306">
        <v>8</v>
      </c>
      <c r="J68" s="306">
        <v>11</v>
      </c>
      <c r="K68" s="41" t="s">
        <v>182</v>
      </c>
    </row>
    <row r="69" spans="1:11" ht="16.5" customHeight="1" hidden="1">
      <c r="A69" s="39" t="s">
        <v>585</v>
      </c>
      <c r="B69" s="40">
        <v>85</v>
      </c>
      <c r="C69" s="39" t="s">
        <v>586</v>
      </c>
      <c r="D69" s="22" t="s">
        <v>587</v>
      </c>
      <c r="E69" s="22" t="s">
        <v>188</v>
      </c>
      <c r="F69" s="277">
        <v>6</v>
      </c>
      <c r="G69" s="277">
        <v>25</v>
      </c>
      <c r="H69" s="279">
        <v>0</v>
      </c>
      <c r="I69" s="278" t="s">
        <v>407</v>
      </c>
      <c r="J69" s="278" t="s">
        <v>407</v>
      </c>
      <c r="K69" s="41" t="s">
        <v>171</v>
      </c>
    </row>
    <row r="70" spans="1:11" ht="16.5" customHeight="1">
      <c r="A70" s="39" t="s">
        <v>598</v>
      </c>
      <c r="B70" s="40">
        <v>68</v>
      </c>
      <c r="C70" s="39" t="s">
        <v>459</v>
      </c>
      <c r="D70" s="22" t="s">
        <v>62</v>
      </c>
      <c r="E70" s="22" t="s">
        <v>291</v>
      </c>
      <c r="F70" s="277">
        <v>12</v>
      </c>
      <c r="G70" s="277">
        <v>64</v>
      </c>
      <c r="H70" s="279">
        <v>5.1</v>
      </c>
      <c r="I70" s="306">
        <v>22</v>
      </c>
      <c r="J70" s="306">
        <v>30</v>
      </c>
      <c r="K70" s="25" t="s">
        <v>51</v>
      </c>
    </row>
    <row r="71" spans="1:11" ht="16.5" customHeight="1">
      <c r="A71" s="135" t="s">
        <v>290</v>
      </c>
      <c r="B71" s="42">
        <v>90</v>
      </c>
      <c r="C71" s="26" t="s">
        <v>61</v>
      </c>
      <c r="D71" s="43" t="s">
        <v>187</v>
      </c>
      <c r="E71" s="311" t="s">
        <v>515</v>
      </c>
      <c r="F71" s="305">
        <v>15</v>
      </c>
      <c r="G71" s="305">
        <v>352.5</v>
      </c>
      <c r="H71" s="309">
        <v>242</v>
      </c>
      <c r="I71" s="307">
        <v>663</v>
      </c>
      <c r="J71" s="307">
        <v>1448</v>
      </c>
      <c r="K71" s="71" t="s">
        <v>189</v>
      </c>
    </row>
    <row r="72" spans="1:10" ht="16.5">
      <c r="A72" s="10" t="s">
        <v>596</v>
      </c>
      <c r="H72" s="6"/>
      <c r="I72" s="276"/>
      <c r="J72" s="276"/>
    </row>
    <row r="73" ht="16.5">
      <c r="H73" s="276">
        <f>SUM(H62:H71)</f>
        <v>1546.1</v>
      </c>
    </row>
  </sheetData>
  <mergeCells count="19">
    <mergeCell ref="K36:K42"/>
    <mergeCell ref="K43:K46"/>
    <mergeCell ref="C55:H58"/>
    <mergeCell ref="K55:K58"/>
    <mergeCell ref="C47:H50"/>
    <mergeCell ref="K47:K50"/>
    <mergeCell ref="K15:K21"/>
    <mergeCell ref="C22:H25"/>
    <mergeCell ref="K22:K28"/>
    <mergeCell ref="K29:K35"/>
    <mergeCell ref="C14:H14"/>
    <mergeCell ref="C43:H46"/>
    <mergeCell ref="C15:H18"/>
    <mergeCell ref="C10:H10"/>
    <mergeCell ref="C11:H11"/>
    <mergeCell ref="C12:H12"/>
    <mergeCell ref="C13:H13"/>
    <mergeCell ref="C29:H32"/>
    <mergeCell ref="C36:H39"/>
  </mergeCells>
  <printOptions horizontalCentered="1" verticalCentered="1"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4" customHeight="1">
      <c r="A1" s="1" t="s">
        <v>614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4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2.5" customHeight="1">
      <c r="A3" s="19" t="s">
        <v>404</v>
      </c>
      <c r="B3" s="20" t="s">
        <v>99</v>
      </c>
      <c r="C3" s="21" t="s">
        <v>35</v>
      </c>
      <c r="D3" s="23" t="s">
        <v>36</v>
      </c>
      <c r="E3" s="23" t="s">
        <v>295</v>
      </c>
      <c r="F3" s="24" t="s">
        <v>296</v>
      </c>
      <c r="G3" s="24" t="s">
        <v>297</v>
      </c>
      <c r="H3" s="24" t="s">
        <v>1</v>
      </c>
      <c r="I3" s="24" t="s">
        <v>2</v>
      </c>
      <c r="J3" s="24" t="s">
        <v>563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156</v>
      </c>
      <c r="J4" s="12" t="s">
        <v>156</v>
      </c>
      <c r="K4" s="28"/>
    </row>
    <row r="5" spans="1:11" ht="12.75" customHeight="1" hidden="1">
      <c r="A5" s="13" t="s">
        <v>101</v>
      </c>
      <c r="B5" s="31">
        <v>3</v>
      </c>
      <c r="C5" s="51" t="s">
        <v>118</v>
      </c>
      <c r="D5" s="33"/>
      <c r="E5" s="33"/>
      <c r="F5" s="34">
        <v>191</v>
      </c>
      <c r="G5" s="34">
        <v>2205.4</v>
      </c>
      <c r="H5" s="34">
        <v>2001.29</v>
      </c>
      <c r="I5" s="34">
        <v>626.59</v>
      </c>
      <c r="J5" s="34">
        <v>740.89</v>
      </c>
      <c r="K5" s="52" t="s">
        <v>118</v>
      </c>
    </row>
    <row r="6" spans="1:11" ht="12.75" customHeight="1" hidden="1">
      <c r="A6" s="13" t="s">
        <v>103</v>
      </c>
      <c r="B6" s="31">
        <v>3</v>
      </c>
      <c r="C6" s="101" t="s">
        <v>118</v>
      </c>
      <c r="D6" s="23"/>
      <c r="E6" s="23"/>
      <c r="F6" s="34">
        <v>191</v>
      </c>
      <c r="G6" s="34">
        <v>2205.4</v>
      </c>
      <c r="H6" s="34">
        <v>2001.29</v>
      </c>
      <c r="I6" s="34">
        <v>666.6</v>
      </c>
      <c r="J6" s="34">
        <v>740.89</v>
      </c>
      <c r="K6" s="100" t="s">
        <v>118</v>
      </c>
    </row>
    <row r="7" spans="1:11" ht="12.75" customHeight="1" hidden="1">
      <c r="A7" s="13" t="s">
        <v>7</v>
      </c>
      <c r="B7" s="31">
        <v>3</v>
      </c>
      <c r="C7" s="101" t="s">
        <v>118</v>
      </c>
      <c r="D7" s="23"/>
      <c r="E7" s="23"/>
      <c r="F7" s="34">
        <v>191</v>
      </c>
      <c r="G7" s="34">
        <v>2205.4</v>
      </c>
      <c r="H7" s="34">
        <v>2001.29</v>
      </c>
      <c r="I7" s="34">
        <v>666.6</v>
      </c>
      <c r="J7" s="34">
        <v>740.89</v>
      </c>
      <c r="K7" s="100" t="s">
        <v>118</v>
      </c>
    </row>
    <row r="8" spans="1:11" ht="12.75" customHeight="1" hidden="1">
      <c r="A8" s="13" t="s">
        <v>8</v>
      </c>
      <c r="B8" s="31">
        <v>3</v>
      </c>
      <c r="C8" s="101" t="s">
        <v>118</v>
      </c>
      <c r="D8" s="23"/>
      <c r="E8" s="23"/>
      <c r="F8" s="34">
        <v>191</v>
      </c>
      <c r="G8" s="34">
        <v>2205.4</v>
      </c>
      <c r="H8" s="34">
        <v>2001.29</v>
      </c>
      <c r="I8" s="34">
        <v>615.85</v>
      </c>
      <c r="J8" s="34">
        <v>740.89</v>
      </c>
      <c r="K8" s="100" t="s">
        <v>118</v>
      </c>
    </row>
    <row r="9" spans="1:11" ht="15" customHeight="1" hidden="1">
      <c r="A9" s="13" t="s">
        <v>9</v>
      </c>
      <c r="B9" s="31">
        <v>3</v>
      </c>
      <c r="C9" s="100" t="s">
        <v>150</v>
      </c>
      <c r="D9" s="2"/>
      <c r="E9" s="2"/>
      <c r="F9" s="110"/>
      <c r="G9" s="111"/>
      <c r="H9" s="34">
        <v>2001.29</v>
      </c>
      <c r="I9" s="34">
        <v>611.79</v>
      </c>
      <c r="J9" s="34">
        <v>740.89</v>
      </c>
      <c r="K9" s="100" t="s">
        <v>118</v>
      </c>
    </row>
    <row r="10" spans="1:11" ht="13.5" customHeight="1" hidden="1">
      <c r="A10" s="13" t="s">
        <v>10</v>
      </c>
      <c r="B10" s="31">
        <v>3</v>
      </c>
      <c r="C10" s="516" t="s">
        <v>417</v>
      </c>
      <c r="D10" s="511"/>
      <c r="E10" s="511"/>
      <c r="F10" s="511"/>
      <c r="G10" s="511"/>
      <c r="H10" s="512"/>
      <c r="I10" s="34">
        <v>61179</v>
      </c>
      <c r="J10" s="34">
        <v>74089</v>
      </c>
      <c r="K10" s="100" t="s">
        <v>118</v>
      </c>
    </row>
    <row r="11" spans="1:11" ht="15" customHeight="1" hidden="1">
      <c r="A11" s="13" t="s">
        <v>11</v>
      </c>
      <c r="B11" s="31">
        <v>3</v>
      </c>
      <c r="C11" s="516" t="s">
        <v>417</v>
      </c>
      <c r="D11" s="511"/>
      <c r="E11" s="511"/>
      <c r="F11" s="511"/>
      <c r="G11" s="511"/>
      <c r="H11" s="512"/>
      <c r="I11" s="34">
        <v>611.79</v>
      </c>
      <c r="J11" s="34">
        <v>740.89</v>
      </c>
      <c r="K11" s="100" t="s">
        <v>118</v>
      </c>
    </row>
    <row r="12" spans="1:11" ht="13.5" customHeight="1" hidden="1">
      <c r="A12" s="13" t="s">
        <v>96</v>
      </c>
      <c r="B12" s="31">
        <v>3</v>
      </c>
      <c r="C12" s="516" t="s">
        <v>417</v>
      </c>
      <c r="D12" s="511"/>
      <c r="E12" s="511"/>
      <c r="F12" s="511"/>
      <c r="G12" s="511"/>
      <c r="H12" s="512"/>
      <c r="I12" s="34">
        <v>64429</v>
      </c>
      <c r="J12" s="34">
        <v>74089</v>
      </c>
      <c r="K12" s="100" t="s">
        <v>118</v>
      </c>
    </row>
    <row r="13" spans="1:11" ht="13.5" customHeight="1" hidden="1">
      <c r="A13" s="13" t="s">
        <v>97</v>
      </c>
      <c r="B13" s="31">
        <v>3</v>
      </c>
      <c r="C13" s="516" t="s">
        <v>417</v>
      </c>
      <c r="D13" s="511"/>
      <c r="E13" s="511"/>
      <c r="F13" s="511"/>
      <c r="G13" s="511"/>
      <c r="H13" s="512"/>
      <c r="I13" s="328">
        <v>64429</v>
      </c>
      <c r="J13" s="328">
        <v>74089</v>
      </c>
      <c r="K13" s="100" t="s">
        <v>118</v>
      </c>
    </row>
    <row r="14" spans="1:11" ht="13.5" customHeight="1" hidden="1">
      <c r="A14" s="85" t="s">
        <v>130</v>
      </c>
      <c r="B14" s="31">
        <v>4</v>
      </c>
      <c r="C14" s="516" t="s">
        <v>418</v>
      </c>
      <c r="D14" s="511"/>
      <c r="E14" s="511"/>
      <c r="F14" s="511"/>
      <c r="G14" s="511"/>
      <c r="H14" s="512"/>
      <c r="I14" s="328">
        <v>64613</v>
      </c>
      <c r="J14" s="328">
        <v>74180</v>
      </c>
      <c r="K14" s="102" t="s">
        <v>134</v>
      </c>
    </row>
    <row r="15" spans="1:11" ht="15" customHeight="1" hidden="1">
      <c r="A15" s="13" t="s">
        <v>534</v>
      </c>
      <c r="B15" s="31">
        <v>4</v>
      </c>
      <c r="C15" s="533" t="s">
        <v>320</v>
      </c>
      <c r="D15" s="534"/>
      <c r="E15" s="534"/>
      <c r="F15" s="534"/>
      <c r="G15" s="534"/>
      <c r="H15" s="535"/>
      <c r="I15" s="328">
        <v>62330.5</v>
      </c>
      <c r="J15" s="328">
        <v>74272</v>
      </c>
      <c r="K15" s="518" t="s">
        <v>321</v>
      </c>
    </row>
    <row r="16" spans="1:11" ht="18" customHeight="1" hidden="1">
      <c r="A16" s="36"/>
      <c r="B16" s="37"/>
      <c r="C16" s="235"/>
      <c r="D16" s="233"/>
      <c r="E16" s="233"/>
      <c r="F16" s="233"/>
      <c r="G16" s="233"/>
      <c r="H16" s="234"/>
      <c r="I16" s="328"/>
      <c r="J16" s="328"/>
      <c r="K16" s="505"/>
    </row>
    <row r="17" spans="1:11" ht="15" customHeight="1" hidden="1">
      <c r="A17" s="36"/>
      <c r="B17" s="37"/>
      <c r="C17" s="223"/>
      <c r="D17" s="221"/>
      <c r="E17" s="221"/>
      <c r="F17" s="221"/>
      <c r="G17" s="221"/>
      <c r="H17" s="229"/>
      <c r="I17" s="328"/>
      <c r="J17" s="328"/>
      <c r="K17" s="477"/>
    </row>
    <row r="18" spans="1:11" ht="15" customHeight="1" hidden="1">
      <c r="A18" s="13" t="s">
        <v>541</v>
      </c>
      <c r="B18" s="31">
        <v>3</v>
      </c>
      <c r="C18" s="533" t="s">
        <v>460</v>
      </c>
      <c r="D18" s="534"/>
      <c r="E18" s="534"/>
      <c r="F18" s="534"/>
      <c r="G18" s="534"/>
      <c r="H18" s="535"/>
      <c r="I18" s="328">
        <v>62330.5</v>
      </c>
      <c r="J18" s="328">
        <v>74272</v>
      </c>
      <c r="K18" s="518" t="s">
        <v>460</v>
      </c>
    </row>
    <row r="19" spans="1:11" ht="18" customHeight="1" hidden="1">
      <c r="A19" s="36"/>
      <c r="B19" s="37"/>
      <c r="C19" s="235"/>
      <c r="D19" s="233"/>
      <c r="E19" s="233"/>
      <c r="F19" s="233"/>
      <c r="G19" s="233"/>
      <c r="H19" s="234"/>
      <c r="I19" s="34"/>
      <c r="J19" s="34"/>
      <c r="K19" s="477"/>
    </row>
    <row r="20" spans="1:11" ht="15" customHeight="1">
      <c r="A20" s="13" t="s">
        <v>542</v>
      </c>
      <c r="B20" s="31">
        <v>3</v>
      </c>
      <c r="C20" s="533" t="s">
        <v>460</v>
      </c>
      <c r="D20" s="534"/>
      <c r="E20" s="534"/>
      <c r="F20" s="534"/>
      <c r="G20" s="534"/>
      <c r="H20" s="535"/>
      <c r="I20" s="328">
        <v>63528</v>
      </c>
      <c r="J20" s="328">
        <v>73755</v>
      </c>
      <c r="K20" s="518" t="s">
        <v>460</v>
      </c>
    </row>
    <row r="21" spans="1:11" ht="18" customHeight="1">
      <c r="A21" s="36"/>
      <c r="B21" s="37"/>
      <c r="C21" s="235"/>
      <c r="D21" s="233"/>
      <c r="E21" s="233"/>
      <c r="F21" s="233"/>
      <c r="G21" s="233"/>
      <c r="H21" s="234"/>
      <c r="I21" s="34"/>
      <c r="J21" s="34"/>
      <c r="K21" s="477"/>
    </row>
    <row r="22" spans="1:11" ht="18" customHeight="1">
      <c r="A22" s="13" t="s">
        <v>543</v>
      </c>
      <c r="B22" s="31">
        <v>3</v>
      </c>
      <c r="C22" s="533" t="s">
        <v>460</v>
      </c>
      <c r="D22" s="534"/>
      <c r="E22" s="534"/>
      <c r="F22" s="534"/>
      <c r="G22" s="534"/>
      <c r="H22" s="535"/>
      <c r="I22" s="328">
        <v>67031</v>
      </c>
      <c r="J22" s="328">
        <v>73755</v>
      </c>
      <c r="K22" s="518" t="s">
        <v>460</v>
      </c>
    </row>
    <row r="23" spans="1:11" ht="18" customHeight="1">
      <c r="A23" s="36"/>
      <c r="B23" s="37"/>
      <c r="C23" s="235"/>
      <c r="D23" s="233"/>
      <c r="E23" s="233"/>
      <c r="F23" s="233"/>
      <c r="G23" s="233"/>
      <c r="H23" s="234"/>
      <c r="I23" s="34"/>
      <c r="J23" s="34"/>
      <c r="K23" s="477"/>
    </row>
    <row r="24" spans="1:11" ht="15" customHeight="1">
      <c r="A24" s="13" t="s">
        <v>544</v>
      </c>
      <c r="B24" s="31">
        <v>3</v>
      </c>
      <c r="C24" s="533" t="s">
        <v>460</v>
      </c>
      <c r="D24" s="534"/>
      <c r="E24" s="534"/>
      <c r="F24" s="534"/>
      <c r="G24" s="534"/>
      <c r="H24" s="535"/>
      <c r="I24" s="282">
        <v>67031</v>
      </c>
      <c r="J24" s="282">
        <v>73755</v>
      </c>
      <c r="K24" s="518" t="s">
        <v>460</v>
      </c>
    </row>
    <row r="25" spans="1:11" ht="18" customHeight="1">
      <c r="A25" s="36"/>
      <c r="B25" s="37"/>
      <c r="C25" s="235"/>
      <c r="D25" s="233"/>
      <c r="E25" s="233"/>
      <c r="F25" s="233"/>
      <c r="G25" s="233"/>
      <c r="H25" s="234"/>
      <c r="I25" s="35"/>
      <c r="J25" s="35"/>
      <c r="K25" s="477"/>
    </row>
    <row r="26" spans="1:11" ht="15" customHeight="1">
      <c r="A26" s="13" t="s">
        <v>562</v>
      </c>
      <c r="B26" s="31">
        <v>3</v>
      </c>
      <c r="C26" s="533" t="s">
        <v>460</v>
      </c>
      <c r="D26" s="534"/>
      <c r="E26" s="534"/>
      <c r="F26" s="534"/>
      <c r="G26" s="534"/>
      <c r="H26" s="535"/>
      <c r="I26" s="282">
        <v>62488</v>
      </c>
      <c r="J26" s="282">
        <v>73626</v>
      </c>
      <c r="K26" s="518" t="s">
        <v>460</v>
      </c>
    </row>
    <row r="27" spans="1:11" ht="18.75" customHeight="1">
      <c r="A27" s="13"/>
      <c r="B27" s="143"/>
      <c r="C27" s="361"/>
      <c r="D27" s="233"/>
      <c r="E27" s="233"/>
      <c r="F27" s="233"/>
      <c r="G27" s="233"/>
      <c r="H27" s="370"/>
      <c r="I27" s="35"/>
      <c r="J27" s="35"/>
      <c r="K27" s="477"/>
    </row>
    <row r="28" spans="1:11" ht="15" customHeight="1">
      <c r="A28" s="13" t="s">
        <v>602</v>
      </c>
      <c r="B28" s="31">
        <v>3</v>
      </c>
      <c r="C28" s="533" t="s">
        <v>460</v>
      </c>
      <c r="D28" s="534"/>
      <c r="E28" s="534"/>
      <c r="F28" s="534"/>
      <c r="G28" s="534"/>
      <c r="H28" s="535"/>
      <c r="I28" s="282">
        <f>SUM(I31:I33)</f>
        <v>62408.5</v>
      </c>
      <c r="J28" s="282">
        <f>SUM(J31:J33)</f>
        <v>73755</v>
      </c>
      <c r="K28" s="518" t="s">
        <v>460</v>
      </c>
    </row>
    <row r="29" spans="1:11" ht="18.75" customHeight="1">
      <c r="A29" s="13"/>
      <c r="B29" s="143"/>
      <c r="C29" s="361"/>
      <c r="D29" s="233"/>
      <c r="E29" s="233"/>
      <c r="F29" s="233"/>
      <c r="G29" s="233"/>
      <c r="H29" s="370"/>
      <c r="I29" s="282"/>
      <c r="J29" s="282"/>
      <c r="K29" s="477"/>
    </row>
    <row r="30" spans="1:11" ht="3" customHeight="1">
      <c r="A30" s="13"/>
      <c r="B30" s="143"/>
      <c r="C30" s="453"/>
      <c r="D30" s="454"/>
      <c r="E30" s="454"/>
      <c r="F30" s="454"/>
      <c r="G30" s="454"/>
      <c r="H30" s="454"/>
      <c r="I30" s="282"/>
      <c r="J30" s="282"/>
      <c r="K30" s="38"/>
    </row>
    <row r="31" spans="1:11" ht="13.5" customHeight="1">
      <c r="A31" s="39" t="s">
        <v>317</v>
      </c>
      <c r="B31" s="22">
        <v>31</v>
      </c>
      <c r="C31" s="40" t="s">
        <v>222</v>
      </c>
      <c r="D31" s="39" t="s">
        <v>135</v>
      </c>
      <c r="E31" s="25" t="s">
        <v>221</v>
      </c>
      <c r="F31" s="277">
        <v>26</v>
      </c>
      <c r="G31" s="277">
        <v>172</v>
      </c>
      <c r="H31" s="279">
        <v>15</v>
      </c>
      <c r="I31" s="280">
        <v>49.5</v>
      </c>
      <c r="J31" s="280">
        <v>91</v>
      </c>
      <c r="K31" s="25" t="s">
        <v>136</v>
      </c>
    </row>
    <row r="32" spans="1:11" ht="13.5" customHeight="1">
      <c r="A32" s="39" t="s">
        <v>318</v>
      </c>
      <c r="B32" s="22">
        <v>76</v>
      </c>
      <c r="C32" s="40" t="s">
        <v>220</v>
      </c>
      <c r="D32" s="39" t="s">
        <v>223</v>
      </c>
      <c r="E32" s="25" t="s">
        <v>221</v>
      </c>
      <c r="F32" s="277">
        <v>28</v>
      </c>
      <c r="G32" s="277">
        <v>1535</v>
      </c>
      <c r="H32" s="279">
        <v>211</v>
      </c>
      <c r="I32" s="280">
        <v>2506</v>
      </c>
      <c r="J32" s="280">
        <v>2911</v>
      </c>
      <c r="K32" s="25" t="s">
        <v>218</v>
      </c>
    </row>
    <row r="33" spans="1:11" ht="15" customHeight="1">
      <c r="A33" s="140" t="s">
        <v>319</v>
      </c>
      <c r="B33" s="40">
        <v>62</v>
      </c>
      <c r="C33" s="40" t="s">
        <v>65</v>
      </c>
      <c r="D33" s="40" t="s">
        <v>66</v>
      </c>
      <c r="E33" s="164" t="s">
        <v>221</v>
      </c>
      <c r="F33" s="283">
        <v>133</v>
      </c>
      <c r="G33" s="283">
        <v>400</v>
      </c>
      <c r="H33" s="286">
        <v>1714</v>
      </c>
      <c r="I33" s="287">
        <v>59853</v>
      </c>
      <c r="J33" s="287">
        <v>70753</v>
      </c>
      <c r="K33" s="536" t="s">
        <v>226</v>
      </c>
    </row>
    <row r="34" spans="1:11" ht="17.25" customHeight="1">
      <c r="A34" s="165"/>
      <c r="B34" s="465"/>
      <c r="C34" s="465"/>
      <c r="D34" s="465"/>
      <c r="E34" s="465"/>
      <c r="F34" s="466"/>
      <c r="G34" s="466"/>
      <c r="H34" s="467"/>
      <c r="I34" s="290"/>
      <c r="J34" s="290"/>
      <c r="K34" s="537"/>
    </row>
    <row r="35" spans="1:10" ht="15" customHeight="1">
      <c r="A35" s="10" t="s">
        <v>596</v>
      </c>
      <c r="I35" s="276"/>
      <c r="J35" s="276"/>
    </row>
    <row r="36" spans="1:8" ht="16.5">
      <c r="A36" s="36"/>
      <c r="H36" s="452">
        <f>SUM(H31:H33)</f>
        <v>1940</v>
      </c>
    </row>
  </sheetData>
  <mergeCells count="20">
    <mergeCell ref="K33:K34"/>
    <mergeCell ref="C10:H10"/>
    <mergeCell ref="C11:H11"/>
    <mergeCell ref="C12:H12"/>
    <mergeCell ref="C13:H13"/>
    <mergeCell ref="C14:H14"/>
    <mergeCell ref="C24:H24"/>
    <mergeCell ref="C15:H15"/>
    <mergeCell ref="K15:K17"/>
    <mergeCell ref="C18:H18"/>
    <mergeCell ref="C28:H28"/>
    <mergeCell ref="K18:K19"/>
    <mergeCell ref="K24:K25"/>
    <mergeCell ref="C20:H20"/>
    <mergeCell ref="K20:K21"/>
    <mergeCell ref="C22:H22"/>
    <mergeCell ref="K22:K23"/>
    <mergeCell ref="K28:K29"/>
    <mergeCell ref="C26:H26"/>
    <mergeCell ref="K26:K27"/>
  </mergeCells>
  <printOptions/>
  <pageMargins left="0.9055118110236221" right="0.2755905511811024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表1、現有水庫壩堰（2006）</dc:title>
  <dc:subject>表1、現有水庫壩堰（2006）</dc:subject>
  <dc:creator>經濟部水利署</dc:creator>
  <cp:keywords>表1、現有水庫壩堰（2006）</cp:keywords>
  <dc:description>表1、現有水庫壩堰（2006）</dc:description>
  <cp:lastModifiedBy>施雙鳳</cp:lastModifiedBy>
  <cp:lastPrinted>2007-07-11T02:50:38Z</cp:lastPrinted>
  <dcterms:created xsi:type="dcterms:W3CDTF">2002-06-03T00:51:26Z</dcterms:created>
  <dcterms:modified xsi:type="dcterms:W3CDTF">2008-10-23T04:15:18Z</dcterms:modified>
  <cp:category>I6Z</cp:category>
  <cp:version/>
  <cp:contentType/>
  <cp:contentStatus/>
</cp:coreProperties>
</file>