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4505" windowHeight="7695" tabRatio="610" activeTab="0"/>
  </bookViews>
  <sheets>
    <sheet name="101修" sheetId="1" r:id="rId1"/>
  </sheets>
  <definedNames>
    <definedName name="_xlnm.Print_Area" localSheetId="0">'101修'!$A$1:$J$57</definedName>
    <definedName name="_xlnm.Print_Titles" localSheetId="0">'101修'!$1:$8</definedName>
  </definedNames>
  <calcPr fullCalcOnLoad="1"/>
</workbook>
</file>

<file path=xl/sharedStrings.xml><?xml version="1.0" encoding="utf-8"?>
<sst xmlns="http://schemas.openxmlformats.org/spreadsheetml/2006/main" count="78" uniqueCount="77">
  <si>
    <t>公開類</t>
  </si>
  <si>
    <t xml:space="preserve"> </t>
  </si>
  <si>
    <t xml:space="preserve">   主辦業務人員</t>
  </si>
  <si>
    <t xml:space="preserve">   主辦統計人員</t>
  </si>
  <si>
    <t>數量</t>
  </si>
  <si>
    <t>編製機關</t>
  </si>
  <si>
    <t>經濟部水利署</t>
  </si>
  <si>
    <t>年報</t>
  </si>
  <si>
    <t>次年3月底前編報</t>
  </si>
  <si>
    <t>表       號</t>
  </si>
  <si>
    <t>執行件數（件）</t>
  </si>
  <si>
    <t>(2)</t>
  </si>
  <si>
    <t>(3)</t>
  </si>
  <si>
    <t>(4)</t>
  </si>
  <si>
    <t>1152-02-04</t>
  </si>
  <si>
    <t>石門水庫</t>
  </si>
  <si>
    <t>曾文水庫</t>
  </si>
  <si>
    <t>德基水庫</t>
  </si>
  <si>
    <t>澄清湖水庫</t>
  </si>
  <si>
    <t>中華民國 101年</t>
  </si>
  <si>
    <r>
      <t>經費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(新臺幣千元)</t>
    </r>
  </si>
  <si>
    <t>執行機關別</t>
  </si>
  <si>
    <t>水庫別</t>
  </si>
  <si>
    <t>以前年度開工</t>
  </si>
  <si>
    <t>本年度開工</t>
  </si>
  <si>
    <t>本年度完工</t>
  </si>
  <si>
    <t>本年度未完工</t>
  </si>
  <si>
    <t>自籌</t>
  </si>
  <si>
    <t>補(捐)助</t>
  </si>
  <si>
    <t>(立方公尺)</t>
  </si>
  <si>
    <t>(1)</t>
  </si>
  <si>
    <t>北區水資源局合計</t>
  </si>
  <si>
    <t>中區水資源局合計</t>
  </si>
  <si>
    <t>南區水資源局合計</t>
  </si>
  <si>
    <t>高屏溪攔河堰</t>
  </si>
  <si>
    <t>士林攔河堰</t>
  </si>
  <si>
    <t>馬鞍壩</t>
  </si>
  <si>
    <t>明潭水庫</t>
  </si>
  <si>
    <t>霧社水庫</t>
  </si>
  <si>
    <t>台灣自來水公司合計</t>
  </si>
  <si>
    <t>寶山水庫</t>
  </si>
  <si>
    <t>南化水庫</t>
  </si>
  <si>
    <t>鳳山水庫</t>
  </si>
  <si>
    <t>金門自來水廠合計</t>
  </si>
  <si>
    <t>陽明湖水庫</t>
  </si>
  <si>
    <t>蓮湖水庫</t>
  </si>
  <si>
    <t>連江自來水廠合計</t>
  </si>
  <si>
    <t>勝利水庫</t>
  </si>
  <si>
    <t>苗栗農田水利會合計</t>
  </si>
  <si>
    <t>嘉南農田水利會合計</t>
  </si>
  <si>
    <t>烏山頭水庫</t>
  </si>
  <si>
    <t>白河水庫</t>
  </si>
  <si>
    <t>填  表</t>
  </si>
  <si>
    <t>審  核</t>
  </si>
  <si>
    <t>機關長官</t>
  </si>
  <si>
    <t>資料來源：本署所屬北、中、南區水資源局、台灣電力股份有限公司、台灣糖業股份有限公司、台灣自來水股份有限公司、臺北自來水事業處、金門縣自來水廠、連江縣自來水廠、</t>
  </si>
  <si>
    <t xml:space="preserve">          臺北翡翠水庫管理局、高雄市政府、苗栗、南投、嘉南、高雄、屏東及臺東農田水利會。</t>
  </si>
  <si>
    <t>填表說明：1.本表由本署會計室編製1式2份，1份送本署水源經營組，1份自存，並公布於本署網站。</t>
  </si>
  <si>
    <t xml:space="preserve">         2.各填報單位於次年2月底前將資料報送本署，由本署於次年3月底前完成彙編。</t>
  </si>
  <si>
    <t xml:space="preserve">         3.本年度未完工件數(4)=(1)+(2)-(3)。</t>
  </si>
  <si>
    <t xml:space="preserve">                                          </t>
  </si>
  <si>
    <t xml:space="preserve">         4.本表總計與細項和或有不符，係小數點以下採四捨五入所致。</t>
  </si>
  <si>
    <t>附    註：1.台灣自來水公司執行之西勢水庫濬渫工程於101年1月21日竣工，惟相關經費與濬渫數量皆於100年完成報送。</t>
  </si>
  <si>
    <t xml:space="preserve">         2.台灣自來水公司執行之仁義潭水庫濬渫工程，因水位過高，無法施作。</t>
  </si>
  <si>
    <t>台灣電力公司合計</t>
  </si>
  <si>
    <t>台灣糖業公司合計</t>
  </si>
  <si>
    <t>民國 102年3月27日編製</t>
  </si>
  <si>
    <t>水庫或壩堰淤積濬渫執行成果(本表共2頁)(修正表)</t>
  </si>
  <si>
    <t>總  計</t>
  </si>
  <si>
    <t>尖山埤</t>
  </si>
  <si>
    <t>仁義潭水庫（註2）</t>
  </si>
  <si>
    <t>明德水庫（註3）</t>
  </si>
  <si>
    <t xml:space="preserve">         3.修正原因係因中區水資源局石岡壩水庫漏列部分工程資料、集集攔河堰誤植開工年度；苗栗水利會誤植明德水庫實際清淤數量為計畫清淤數量，核銷經費為核定經費。</t>
  </si>
  <si>
    <t>西勢水庫（註1）</t>
  </si>
  <si>
    <t>石岡壩（註3）</t>
  </si>
  <si>
    <t>集集攔河堰（註3）</t>
  </si>
  <si>
    <t>民國 103年3月27日修正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</si>
</sst>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1" fontId="2" fillId="0" borderId="10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center" vertical="center"/>
      <protection hidden="1" locked="0"/>
    </xf>
    <xf numFmtId="4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distributed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1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 horizontal="left"/>
    </xf>
    <xf numFmtId="4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1" fontId="2" fillId="0" borderId="0" xfId="0" applyNumberFormat="1" applyFont="1" applyFill="1" applyAlignment="1">
      <alignment horizontal="left"/>
    </xf>
    <xf numFmtId="43" fontId="2" fillId="0" borderId="0" xfId="0" applyNumberFormat="1" applyFont="1" applyFill="1" applyBorder="1" applyAlignment="1">
      <alignment/>
    </xf>
    <xf numFmtId="0" fontId="2" fillId="0" borderId="0" xfId="0" applyFont="1" applyFill="1" applyAlignment="1" applyProtection="1">
      <alignment horizontal="left"/>
      <protection hidden="1" locked="0"/>
    </xf>
    <xf numFmtId="4" fontId="2" fillId="0" borderId="0" xfId="0" applyNumberFormat="1" applyFont="1" applyFill="1" applyAlignment="1" applyProtection="1">
      <alignment/>
      <protection hidden="1" locked="0"/>
    </xf>
    <xf numFmtId="11" fontId="6" fillId="0" borderId="0" xfId="0" applyNumberFormat="1" applyFont="1" applyFill="1" applyBorder="1" applyAlignment="1">
      <alignment horizontal="left" vertical="center"/>
    </xf>
    <xf numFmtId="41" fontId="6" fillId="0" borderId="0" xfId="34" applyFont="1" applyFill="1" applyBorder="1" applyAlignment="1">
      <alignment/>
    </xf>
    <xf numFmtId="41" fontId="6" fillId="0" borderId="0" xfId="0" applyNumberFormat="1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/>
    </xf>
    <xf numFmtId="41" fontId="2" fillId="0" borderId="17" xfId="0" applyNumberFormat="1" applyFont="1" applyFill="1" applyBorder="1" applyAlignment="1">
      <alignment/>
    </xf>
    <xf numFmtId="41" fontId="2" fillId="0" borderId="15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7" fillId="0" borderId="19" xfId="0" applyFont="1" applyFill="1" applyBorder="1" applyAlignment="1" applyProtection="1">
      <alignment horizontal="center" vertical="center"/>
      <protection hidden="1" locked="0"/>
    </xf>
    <xf numFmtId="0" fontId="2" fillId="0" borderId="20" xfId="0" applyFont="1" applyFill="1" applyBorder="1" applyAlignment="1" applyProtection="1">
      <alignment horizontal="center" vertical="center"/>
      <protection hidden="1" locked="0"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top" textRotation="255"/>
    </xf>
    <xf numFmtId="0" fontId="0" fillId="0" borderId="14" xfId="0" applyFont="1" applyFill="1" applyBorder="1" applyAlignment="1">
      <alignment horizontal="center" vertical="top" textRotation="255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2" fontId="6" fillId="0" borderId="0" xfId="0" applyNumberFormat="1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285750</xdr:rowOff>
    </xdr:from>
    <xdr:to>
      <xdr:col>1</xdr:col>
      <xdr:colOff>0</xdr:colOff>
      <xdr:row>7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19325" y="340042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1</xdr:col>
      <xdr:colOff>0</xdr:colOff>
      <xdr:row>7</xdr:row>
      <xdr:rowOff>285750</xdr:rowOff>
    </xdr:from>
    <xdr:to>
      <xdr:col>1</xdr:col>
      <xdr:colOff>0</xdr:colOff>
      <xdr:row>7</xdr:row>
      <xdr:rowOff>304800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19325" y="340042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1</xdr:col>
      <xdr:colOff>0</xdr:colOff>
      <xdr:row>7</xdr:row>
      <xdr:rowOff>285750</xdr:rowOff>
    </xdr:from>
    <xdr:to>
      <xdr:col>1</xdr:col>
      <xdr:colOff>0</xdr:colOff>
      <xdr:row>7</xdr:row>
      <xdr:rowOff>304800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2219325" y="340042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285750</xdr:rowOff>
    </xdr:from>
    <xdr:to>
      <xdr:col>1</xdr:col>
      <xdr:colOff>0</xdr:colOff>
      <xdr:row>7</xdr:row>
      <xdr:rowOff>304800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219325" y="340042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7</xdr:row>
      <xdr:rowOff>285750</xdr:rowOff>
    </xdr:from>
    <xdr:to>
      <xdr:col>1</xdr:col>
      <xdr:colOff>0</xdr:colOff>
      <xdr:row>7</xdr:row>
      <xdr:rowOff>304800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219325" y="340042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1</xdr:col>
      <xdr:colOff>0</xdr:colOff>
      <xdr:row>7</xdr:row>
      <xdr:rowOff>285750</xdr:rowOff>
    </xdr:from>
    <xdr:to>
      <xdr:col>1</xdr:col>
      <xdr:colOff>0</xdr:colOff>
      <xdr:row>7</xdr:row>
      <xdr:rowOff>304800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219325" y="340042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1</xdr:col>
      <xdr:colOff>0</xdr:colOff>
      <xdr:row>7</xdr:row>
      <xdr:rowOff>285750</xdr:rowOff>
    </xdr:from>
    <xdr:to>
      <xdr:col>1</xdr:col>
      <xdr:colOff>0</xdr:colOff>
      <xdr:row>7</xdr:row>
      <xdr:rowOff>304800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2219325" y="340042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219325" y="4657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</xdr:col>
      <xdr:colOff>0</xdr:colOff>
      <xdr:row>7</xdr:row>
      <xdr:rowOff>304800</xdr:rowOff>
    </xdr:from>
    <xdr:to>
      <xdr:col>1</xdr:col>
      <xdr:colOff>0</xdr:colOff>
      <xdr:row>13</xdr:row>
      <xdr:rowOff>0</xdr:rowOff>
    </xdr:to>
    <xdr:sp fLocksText="0">
      <xdr:nvSpPr>
        <xdr:cNvPr id="9" name="Text Box 9"/>
        <xdr:cNvSpPr txBox="1">
          <a:spLocks noChangeArrowheads="1"/>
        </xdr:cNvSpPr>
      </xdr:nvSpPr>
      <xdr:spPr>
        <a:xfrm flipV="1">
          <a:off x="2219325" y="3419475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285750</xdr:rowOff>
    </xdr:from>
    <xdr:to>
      <xdr:col>1</xdr:col>
      <xdr:colOff>0</xdr:colOff>
      <xdr:row>7</xdr:row>
      <xdr:rowOff>304800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219325" y="340042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7</xdr:row>
      <xdr:rowOff>266700</xdr:rowOff>
    </xdr:from>
    <xdr:to>
      <xdr:col>1</xdr:col>
      <xdr:colOff>0</xdr:colOff>
      <xdr:row>7</xdr:row>
      <xdr:rowOff>304800</xdr:rowOff>
    </xdr:to>
    <xdr:sp>
      <xdr:nvSpPr>
        <xdr:cNvPr id="11" name="Text Box 16"/>
        <xdr:cNvSpPr txBox="1">
          <a:spLocks noChangeArrowheads="1"/>
        </xdr:cNvSpPr>
      </xdr:nvSpPr>
      <xdr:spPr>
        <a:xfrm flipV="1">
          <a:off x="2219325" y="33813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7</xdr:row>
      <xdr:rowOff>295275</xdr:rowOff>
    </xdr:from>
    <xdr:to>
      <xdr:col>1</xdr:col>
      <xdr:colOff>0</xdr:colOff>
      <xdr:row>7</xdr:row>
      <xdr:rowOff>304800</xdr:rowOff>
    </xdr:to>
    <xdr:sp>
      <xdr:nvSpPr>
        <xdr:cNvPr id="12" name="Text Box 17"/>
        <xdr:cNvSpPr txBox="1">
          <a:spLocks noChangeArrowheads="1"/>
        </xdr:cNvSpPr>
      </xdr:nvSpPr>
      <xdr:spPr>
        <a:xfrm flipV="1">
          <a:off x="2219325" y="340995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13" name="Text Box 29"/>
        <xdr:cNvSpPr txBox="1">
          <a:spLocks noChangeArrowheads="1"/>
        </xdr:cNvSpPr>
      </xdr:nvSpPr>
      <xdr:spPr>
        <a:xfrm>
          <a:off x="2219325" y="4657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14" name="Text Box 30"/>
        <xdr:cNvSpPr txBox="1">
          <a:spLocks noChangeArrowheads="1"/>
        </xdr:cNvSpPr>
      </xdr:nvSpPr>
      <xdr:spPr>
        <a:xfrm>
          <a:off x="2219325" y="9363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15" name="Text Box 31"/>
        <xdr:cNvSpPr txBox="1">
          <a:spLocks noChangeArrowheads="1"/>
        </xdr:cNvSpPr>
      </xdr:nvSpPr>
      <xdr:spPr>
        <a:xfrm>
          <a:off x="2219325" y="9363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fLocksText="0">
      <xdr:nvSpPr>
        <xdr:cNvPr id="16" name="Text Box 32"/>
        <xdr:cNvSpPr txBox="1">
          <a:spLocks noChangeArrowheads="1"/>
        </xdr:cNvSpPr>
      </xdr:nvSpPr>
      <xdr:spPr>
        <a:xfrm>
          <a:off x="2219325" y="9363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17" name="Text Box 33"/>
        <xdr:cNvSpPr txBox="1">
          <a:spLocks noChangeArrowheads="1"/>
        </xdr:cNvSpPr>
      </xdr:nvSpPr>
      <xdr:spPr>
        <a:xfrm>
          <a:off x="2219325" y="9363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18" name="Text Box 34"/>
        <xdr:cNvSpPr txBox="1">
          <a:spLocks noChangeArrowheads="1"/>
        </xdr:cNvSpPr>
      </xdr:nvSpPr>
      <xdr:spPr>
        <a:xfrm>
          <a:off x="2219325" y="9363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19" name="Text Box 35"/>
        <xdr:cNvSpPr txBox="1">
          <a:spLocks noChangeArrowheads="1"/>
        </xdr:cNvSpPr>
      </xdr:nvSpPr>
      <xdr:spPr>
        <a:xfrm>
          <a:off x="2219325" y="9363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fLocksText="0">
      <xdr:nvSpPr>
        <xdr:cNvPr id="20" name="Text Box 36"/>
        <xdr:cNvSpPr txBox="1">
          <a:spLocks noChangeArrowheads="1"/>
        </xdr:cNvSpPr>
      </xdr:nvSpPr>
      <xdr:spPr>
        <a:xfrm>
          <a:off x="2219325" y="9363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21" name="Text Box 37"/>
        <xdr:cNvSpPr txBox="1">
          <a:spLocks noChangeArrowheads="1"/>
        </xdr:cNvSpPr>
      </xdr:nvSpPr>
      <xdr:spPr>
        <a:xfrm>
          <a:off x="2219325" y="9363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22" name="Text Box 38"/>
        <xdr:cNvSpPr txBox="1">
          <a:spLocks noChangeArrowheads="1"/>
        </xdr:cNvSpPr>
      </xdr:nvSpPr>
      <xdr:spPr>
        <a:xfrm flipV="1">
          <a:off x="2219325" y="9363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23" name="Text Box 39"/>
        <xdr:cNvSpPr txBox="1">
          <a:spLocks noChangeArrowheads="1"/>
        </xdr:cNvSpPr>
      </xdr:nvSpPr>
      <xdr:spPr>
        <a:xfrm flipV="1">
          <a:off x="2219325" y="9363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8</xdr:col>
      <xdr:colOff>590550</xdr:colOff>
      <xdr:row>38</xdr:row>
      <xdr:rowOff>19050</xdr:rowOff>
    </xdr:from>
    <xdr:to>
      <xdr:col>8</xdr:col>
      <xdr:colOff>828675</xdr:colOff>
      <xdr:row>39</xdr:row>
      <xdr:rowOff>57150</xdr:rowOff>
    </xdr:to>
    <xdr:sp>
      <xdr:nvSpPr>
        <xdr:cNvPr id="24" name="Text Box 40"/>
        <xdr:cNvSpPr txBox="1">
          <a:spLocks noChangeArrowheads="1"/>
        </xdr:cNvSpPr>
      </xdr:nvSpPr>
      <xdr:spPr>
        <a:xfrm flipV="1">
          <a:off x="12896850" y="1075372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7</xdr:col>
      <xdr:colOff>590550</xdr:colOff>
      <xdr:row>38</xdr:row>
      <xdr:rowOff>38100</xdr:rowOff>
    </xdr:from>
    <xdr:to>
      <xdr:col>7</xdr:col>
      <xdr:colOff>781050</xdr:colOff>
      <xdr:row>38</xdr:row>
      <xdr:rowOff>219075</xdr:rowOff>
    </xdr:to>
    <xdr:sp>
      <xdr:nvSpPr>
        <xdr:cNvPr id="25" name="Text Box 41"/>
        <xdr:cNvSpPr txBox="1">
          <a:spLocks noChangeArrowheads="1"/>
        </xdr:cNvSpPr>
      </xdr:nvSpPr>
      <xdr:spPr>
        <a:xfrm flipV="1">
          <a:off x="11477625" y="107727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7</xdr:col>
      <xdr:colOff>590550</xdr:colOff>
      <xdr:row>37</xdr:row>
      <xdr:rowOff>38100</xdr:rowOff>
    </xdr:from>
    <xdr:to>
      <xdr:col>7</xdr:col>
      <xdr:colOff>781050</xdr:colOff>
      <xdr:row>37</xdr:row>
      <xdr:rowOff>219075</xdr:rowOff>
    </xdr:to>
    <xdr:sp>
      <xdr:nvSpPr>
        <xdr:cNvPr id="26" name="Text Box 42"/>
        <xdr:cNvSpPr txBox="1">
          <a:spLocks noChangeArrowheads="1"/>
        </xdr:cNvSpPr>
      </xdr:nvSpPr>
      <xdr:spPr>
        <a:xfrm flipV="1">
          <a:off x="11477625" y="105441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8</xdr:col>
      <xdr:colOff>590550</xdr:colOff>
      <xdr:row>37</xdr:row>
      <xdr:rowOff>38100</xdr:rowOff>
    </xdr:from>
    <xdr:to>
      <xdr:col>8</xdr:col>
      <xdr:colOff>781050</xdr:colOff>
      <xdr:row>37</xdr:row>
      <xdr:rowOff>219075</xdr:rowOff>
    </xdr:to>
    <xdr:sp>
      <xdr:nvSpPr>
        <xdr:cNvPr id="27" name="Text Box 43"/>
        <xdr:cNvSpPr txBox="1">
          <a:spLocks noChangeArrowheads="1"/>
        </xdr:cNvSpPr>
      </xdr:nvSpPr>
      <xdr:spPr>
        <a:xfrm flipV="1">
          <a:off x="12896850" y="105441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7</xdr:col>
      <xdr:colOff>590550</xdr:colOff>
      <xdr:row>8</xdr:row>
      <xdr:rowOff>38100</xdr:rowOff>
    </xdr:from>
    <xdr:to>
      <xdr:col>7</xdr:col>
      <xdr:colOff>781050</xdr:colOff>
      <xdr:row>8</xdr:row>
      <xdr:rowOff>209550</xdr:rowOff>
    </xdr:to>
    <xdr:sp>
      <xdr:nvSpPr>
        <xdr:cNvPr id="28" name="Text Box 44"/>
        <xdr:cNvSpPr txBox="1">
          <a:spLocks noChangeArrowheads="1"/>
        </xdr:cNvSpPr>
      </xdr:nvSpPr>
      <xdr:spPr>
        <a:xfrm flipV="1">
          <a:off x="11477625" y="34575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8</xdr:col>
      <xdr:colOff>238125</xdr:colOff>
      <xdr:row>8</xdr:row>
      <xdr:rowOff>57150</xdr:rowOff>
    </xdr:from>
    <xdr:to>
      <xdr:col>8</xdr:col>
      <xdr:colOff>428625</xdr:colOff>
      <xdr:row>8</xdr:row>
      <xdr:rowOff>228600</xdr:rowOff>
    </xdr:to>
    <xdr:sp>
      <xdr:nvSpPr>
        <xdr:cNvPr id="29" name="Text Box 45"/>
        <xdr:cNvSpPr txBox="1">
          <a:spLocks noChangeArrowheads="1"/>
        </xdr:cNvSpPr>
      </xdr:nvSpPr>
      <xdr:spPr>
        <a:xfrm flipV="1">
          <a:off x="12544425" y="347662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2</xdr:col>
      <xdr:colOff>590550</xdr:colOff>
      <xdr:row>13</xdr:row>
      <xdr:rowOff>38100</xdr:rowOff>
    </xdr:from>
    <xdr:to>
      <xdr:col>2</xdr:col>
      <xdr:colOff>781050</xdr:colOff>
      <xdr:row>13</xdr:row>
      <xdr:rowOff>209550</xdr:rowOff>
    </xdr:to>
    <xdr:sp>
      <xdr:nvSpPr>
        <xdr:cNvPr id="30" name="Text Box 46"/>
        <xdr:cNvSpPr txBox="1">
          <a:spLocks noChangeArrowheads="1"/>
        </xdr:cNvSpPr>
      </xdr:nvSpPr>
      <xdr:spPr>
        <a:xfrm flipV="1">
          <a:off x="4381500" y="469582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3</xdr:col>
      <xdr:colOff>590550</xdr:colOff>
      <xdr:row>13</xdr:row>
      <xdr:rowOff>38100</xdr:rowOff>
    </xdr:from>
    <xdr:to>
      <xdr:col>3</xdr:col>
      <xdr:colOff>781050</xdr:colOff>
      <xdr:row>13</xdr:row>
      <xdr:rowOff>209550</xdr:rowOff>
    </xdr:to>
    <xdr:sp>
      <xdr:nvSpPr>
        <xdr:cNvPr id="31" name="Text Box 47"/>
        <xdr:cNvSpPr txBox="1">
          <a:spLocks noChangeArrowheads="1"/>
        </xdr:cNvSpPr>
      </xdr:nvSpPr>
      <xdr:spPr>
        <a:xfrm flipV="1">
          <a:off x="5800725" y="469582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2</xdr:col>
      <xdr:colOff>590550</xdr:colOff>
      <xdr:row>11</xdr:row>
      <xdr:rowOff>38100</xdr:rowOff>
    </xdr:from>
    <xdr:to>
      <xdr:col>2</xdr:col>
      <xdr:colOff>781050</xdr:colOff>
      <xdr:row>11</xdr:row>
      <xdr:rowOff>209550</xdr:rowOff>
    </xdr:to>
    <xdr:sp>
      <xdr:nvSpPr>
        <xdr:cNvPr id="32" name="Text Box 48"/>
        <xdr:cNvSpPr txBox="1">
          <a:spLocks noChangeArrowheads="1"/>
        </xdr:cNvSpPr>
      </xdr:nvSpPr>
      <xdr:spPr>
        <a:xfrm flipV="1">
          <a:off x="4381500" y="420052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3</xdr:col>
      <xdr:colOff>590550</xdr:colOff>
      <xdr:row>11</xdr:row>
      <xdr:rowOff>38100</xdr:rowOff>
    </xdr:from>
    <xdr:to>
      <xdr:col>3</xdr:col>
      <xdr:colOff>781050</xdr:colOff>
      <xdr:row>11</xdr:row>
      <xdr:rowOff>209550</xdr:rowOff>
    </xdr:to>
    <xdr:sp>
      <xdr:nvSpPr>
        <xdr:cNvPr id="33" name="Text Box 49"/>
        <xdr:cNvSpPr txBox="1">
          <a:spLocks noChangeArrowheads="1"/>
        </xdr:cNvSpPr>
      </xdr:nvSpPr>
      <xdr:spPr>
        <a:xfrm flipV="1">
          <a:off x="5800725" y="420052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3</xdr:col>
      <xdr:colOff>590550</xdr:colOff>
      <xdr:row>8</xdr:row>
      <xdr:rowOff>38100</xdr:rowOff>
    </xdr:from>
    <xdr:to>
      <xdr:col>3</xdr:col>
      <xdr:colOff>781050</xdr:colOff>
      <xdr:row>8</xdr:row>
      <xdr:rowOff>209550</xdr:rowOff>
    </xdr:to>
    <xdr:sp>
      <xdr:nvSpPr>
        <xdr:cNvPr id="34" name="Text Box 50"/>
        <xdr:cNvSpPr txBox="1">
          <a:spLocks noChangeArrowheads="1"/>
        </xdr:cNvSpPr>
      </xdr:nvSpPr>
      <xdr:spPr>
        <a:xfrm flipV="1">
          <a:off x="5800725" y="34575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2</xdr:col>
      <xdr:colOff>590550</xdr:colOff>
      <xdr:row>8</xdr:row>
      <xdr:rowOff>38100</xdr:rowOff>
    </xdr:from>
    <xdr:to>
      <xdr:col>2</xdr:col>
      <xdr:colOff>781050</xdr:colOff>
      <xdr:row>8</xdr:row>
      <xdr:rowOff>209550</xdr:rowOff>
    </xdr:to>
    <xdr:sp>
      <xdr:nvSpPr>
        <xdr:cNvPr id="35" name="Text Box 51"/>
        <xdr:cNvSpPr txBox="1">
          <a:spLocks noChangeArrowheads="1"/>
        </xdr:cNvSpPr>
      </xdr:nvSpPr>
      <xdr:spPr>
        <a:xfrm flipV="1">
          <a:off x="4381500" y="34575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3</xdr:col>
      <xdr:colOff>590550</xdr:colOff>
      <xdr:row>12</xdr:row>
      <xdr:rowOff>38100</xdr:rowOff>
    </xdr:from>
    <xdr:to>
      <xdr:col>3</xdr:col>
      <xdr:colOff>781050</xdr:colOff>
      <xdr:row>12</xdr:row>
      <xdr:rowOff>209550</xdr:rowOff>
    </xdr:to>
    <xdr:sp>
      <xdr:nvSpPr>
        <xdr:cNvPr id="36" name="Text Box 52"/>
        <xdr:cNvSpPr txBox="1">
          <a:spLocks noChangeArrowheads="1"/>
        </xdr:cNvSpPr>
      </xdr:nvSpPr>
      <xdr:spPr>
        <a:xfrm flipV="1">
          <a:off x="5800725" y="44481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4</xdr:col>
      <xdr:colOff>590550</xdr:colOff>
      <xdr:row>12</xdr:row>
      <xdr:rowOff>38100</xdr:rowOff>
    </xdr:from>
    <xdr:to>
      <xdr:col>4</xdr:col>
      <xdr:colOff>781050</xdr:colOff>
      <xdr:row>12</xdr:row>
      <xdr:rowOff>209550</xdr:rowOff>
    </xdr:to>
    <xdr:sp>
      <xdr:nvSpPr>
        <xdr:cNvPr id="37" name="Text Box 54"/>
        <xdr:cNvSpPr txBox="1">
          <a:spLocks noChangeArrowheads="1"/>
        </xdr:cNvSpPr>
      </xdr:nvSpPr>
      <xdr:spPr>
        <a:xfrm flipV="1">
          <a:off x="7219950" y="44481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5</xdr:col>
      <xdr:colOff>590550</xdr:colOff>
      <xdr:row>12</xdr:row>
      <xdr:rowOff>38100</xdr:rowOff>
    </xdr:from>
    <xdr:to>
      <xdr:col>5</xdr:col>
      <xdr:colOff>781050</xdr:colOff>
      <xdr:row>12</xdr:row>
      <xdr:rowOff>209550</xdr:rowOff>
    </xdr:to>
    <xdr:sp>
      <xdr:nvSpPr>
        <xdr:cNvPr id="38" name="Text Box 55"/>
        <xdr:cNvSpPr txBox="1">
          <a:spLocks noChangeArrowheads="1"/>
        </xdr:cNvSpPr>
      </xdr:nvSpPr>
      <xdr:spPr>
        <a:xfrm flipV="1">
          <a:off x="8639175" y="44481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6</xdr:col>
      <xdr:colOff>590550</xdr:colOff>
      <xdr:row>12</xdr:row>
      <xdr:rowOff>38100</xdr:rowOff>
    </xdr:from>
    <xdr:to>
      <xdr:col>6</xdr:col>
      <xdr:colOff>781050</xdr:colOff>
      <xdr:row>12</xdr:row>
      <xdr:rowOff>209550</xdr:rowOff>
    </xdr:to>
    <xdr:sp>
      <xdr:nvSpPr>
        <xdr:cNvPr id="39" name="Text Box 56"/>
        <xdr:cNvSpPr txBox="1">
          <a:spLocks noChangeArrowheads="1"/>
        </xdr:cNvSpPr>
      </xdr:nvSpPr>
      <xdr:spPr>
        <a:xfrm flipV="1">
          <a:off x="10058400" y="44481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8</xdr:col>
      <xdr:colOff>457200</xdr:colOff>
      <xdr:row>12</xdr:row>
      <xdr:rowOff>47625</xdr:rowOff>
    </xdr:from>
    <xdr:to>
      <xdr:col>8</xdr:col>
      <xdr:colOff>676275</xdr:colOff>
      <xdr:row>12</xdr:row>
      <xdr:rowOff>219075</xdr:rowOff>
    </xdr:to>
    <xdr:sp>
      <xdr:nvSpPr>
        <xdr:cNvPr id="40" name="Text Box 57"/>
        <xdr:cNvSpPr txBox="1">
          <a:spLocks noChangeArrowheads="1"/>
        </xdr:cNvSpPr>
      </xdr:nvSpPr>
      <xdr:spPr>
        <a:xfrm flipV="1">
          <a:off x="12763500" y="44577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4</xdr:col>
      <xdr:colOff>590550</xdr:colOff>
      <xdr:row>11</xdr:row>
      <xdr:rowOff>38100</xdr:rowOff>
    </xdr:from>
    <xdr:to>
      <xdr:col>4</xdr:col>
      <xdr:colOff>781050</xdr:colOff>
      <xdr:row>11</xdr:row>
      <xdr:rowOff>209550</xdr:rowOff>
    </xdr:to>
    <xdr:sp>
      <xdr:nvSpPr>
        <xdr:cNvPr id="41" name="Text Box 58"/>
        <xdr:cNvSpPr txBox="1">
          <a:spLocks noChangeArrowheads="1"/>
        </xdr:cNvSpPr>
      </xdr:nvSpPr>
      <xdr:spPr>
        <a:xfrm flipV="1">
          <a:off x="7219950" y="420052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5</xdr:col>
      <xdr:colOff>590550</xdr:colOff>
      <xdr:row>11</xdr:row>
      <xdr:rowOff>38100</xdr:rowOff>
    </xdr:from>
    <xdr:to>
      <xdr:col>5</xdr:col>
      <xdr:colOff>781050</xdr:colOff>
      <xdr:row>11</xdr:row>
      <xdr:rowOff>209550</xdr:rowOff>
    </xdr:to>
    <xdr:sp>
      <xdr:nvSpPr>
        <xdr:cNvPr id="42" name="Text Box 59"/>
        <xdr:cNvSpPr txBox="1">
          <a:spLocks noChangeArrowheads="1"/>
        </xdr:cNvSpPr>
      </xdr:nvSpPr>
      <xdr:spPr>
        <a:xfrm flipV="1">
          <a:off x="8639175" y="420052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6</xdr:col>
      <xdr:colOff>590550</xdr:colOff>
      <xdr:row>11</xdr:row>
      <xdr:rowOff>38100</xdr:rowOff>
    </xdr:from>
    <xdr:to>
      <xdr:col>6</xdr:col>
      <xdr:colOff>781050</xdr:colOff>
      <xdr:row>11</xdr:row>
      <xdr:rowOff>209550</xdr:rowOff>
    </xdr:to>
    <xdr:sp>
      <xdr:nvSpPr>
        <xdr:cNvPr id="43" name="Text Box 60"/>
        <xdr:cNvSpPr txBox="1">
          <a:spLocks noChangeArrowheads="1"/>
        </xdr:cNvSpPr>
      </xdr:nvSpPr>
      <xdr:spPr>
        <a:xfrm flipV="1">
          <a:off x="10058400" y="420052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8</xdr:col>
      <xdr:colOff>447675</xdr:colOff>
      <xdr:row>11</xdr:row>
      <xdr:rowOff>47625</xdr:rowOff>
    </xdr:from>
    <xdr:to>
      <xdr:col>8</xdr:col>
      <xdr:colOff>638175</xdr:colOff>
      <xdr:row>11</xdr:row>
      <xdr:rowOff>219075</xdr:rowOff>
    </xdr:to>
    <xdr:sp>
      <xdr:nvSpPr>
        <xdr:cNvPr id="44" name="Text Box 61"/>
        <xdr:cNvSpPr txBox="1">
          <a:spLocks noChangeArrowheads="1"/>
        </xdr:cNvSpPr>
      </xdr:nvSpPr>
      <xdr:spPr>
        <a:xfrm flipV="1">
          <a:off x="12753975" y="42100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5</xdr:col>
      <xdr:colOff>590550</xdr:colOff>
      <xdr:row>8</xdr:row>
      <xdr:rowOff>38100</xdr:rowOff>
    </xdr:from>
    <xdr:to>
      <xdr:col>5</xdr:col>
      <xdr:colOff>781050</xdr:colOff>
      <xdr:row>8</xdr:row>
      <xdr:rowOff>209550</xdr:rowOff>
    </xdr:to>
    <xdr:sp>
      <xdr:nvSpPr>
        <xdr:cNvPr id="45" name="Text Box 62"/>
        <xdr:cNvSpPr txBox="1">
          <a:spLocks noChangeArrowheads="1"/>
        </xdr:cNvSpPr>
      </xdr:nvSpPr>
      <xdr:spPr>
        <a:xfrm flipV="1">
          <a:off x="8639175" y="34575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6</xdr:col>
      <xdr:colOff>466725</xdr:colOff>
      <xdr:row>8</xdr:row>
      <xdr:rowOff>76200</xdr:rowOff>
    </xdr:from>
    <xdr:to>
      <xdr:col>6</xdr:col>
      <xdr:colOff>657225</xdr:colOff>
      <xdr:row>9</xdr:row>
      <xdr:rowOff>9525</xdr:rowOff>
    </xdr:to>
    <xdr:sp>
      <xdr:nvSpPr>
        <xdr:cNvPr id="46" name="Text Box 63"/>
        <xdr:cNvSpPr txBox="1">
          <a:spLocks noChangeArrowheads="1"/>
        </xdr:cNvSpPr>
      </xdr:nvSpPr>
      <xdr:spPr>
        <a:xfrm flipV="1">
          <a:off x="9934575" y="34956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7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9.125" style="11" customWidth="1"/>
    <col min="2" max="2" width="20.625" style="11" customWidth="1"/>
    <col min="3" max="9" width="18.625" style="11" customWidth="1"/>
    <col min="10" max="11" width="4.25390625" style="13" customWidth="1"/>
    <col min="12" max="12" width="3.75390625" style="13" customWidth="1"/>
    <col min="13" max="13" width="4.25390625" style="13" customWidth="1"/>
    <col min="14" max="14" width="3.75390625" style="13" customWidth="1"/>
    <col min="15" max="16" width="4.25390625" style="13" customWidth="1"/>
    <col min="17" max="17" width="4.00390625" style="13" customWidth="1"/>
    <col min="18" max="18" width="3.75390625" style="13" customWidth="1"/>
    <col min="19" max="20" width="4.625" style="13" customWidth="1"/>
    <col min="21" max="21" width="8.375" style="13" customWidth="1"/>
    <col min="22" max="22" width="4.875" style="13" customWidth="1"/>
    <col min="23" max="23" width="5.875" style="13" customWidth="1"/>
    <col min="24" max="24" width="6.75390625" style="13" customWidth="1"/>
    <col min="25" max="74" width="9.00390625" style="13" customWidth="1"/>
    <col min="75" max="16384" width="9.00390625" style="11" customWidth="1"/>
  </cols>
  <sheetData>
    <row r="1" spans="1:74" ht="20.25" customHeight="1">
      <c r="A1" s="9" t="s">
        <v>0</v>
      </c>
      <c r="B1" s="10"/>
      <c r="C1" s="10"/>
      <c r="E1" s="12"/>
      <c r="F1" s="42" t="s">
        <v>5</v>
      </c>
      <c r="G1" s="43"/>
      <c r="H1" s="42" t="s">
        <v>6</v>
      </c>
      <c r="I1" s="43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</row>
    <row r="2" spans="1:74" ht="20.25" customHeight="1">
      <c r="A2" s="9" t="s">
        <v>7</v>
      </c>
      <c r="B2" s="1" t="s">
        <v>8</v>
      </c>
      <c r="C2" s="14"/>
      <c r="D2" s="15"/>
      <c r="E2" s="5"/>
      <c r="F2" s="42" t="s">
        <v>9</v>
      </c>
      <c r="G2" s="43"/>
      <c r="H2" s="44" t="s">
        <v>14</v>
      </c>
      <c r="I2" s="45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</row>
    <row r="3" spans="1:74" ht="27.75" customHeight="1">
      <c r="A3" s="41" t="s">
        <v>67</v>
      </c>
      <c r="B3" s="41"/>
      <c r="C3" s="41"/>
      <c r="D3" s="41"/>
      <c r="E3" s="41"/>
      <c r="F3" s="41"/>
      <c r="G3" s="41"/>
      <c r="H3" s="41"/>
      <c r="I3" s="4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</row>
    <row r="4" spans="1:74" ht="22.5" customHeight="1">
      <c r="A4" s="40" t="s">
        <v>19</v>
      </c>
      <c r="B4" s="40"/>
      <c r="C4" s="40"/>
      <c r="D4" s="40"/>
      <c r="E4" s="40"/>
      <c r="F4" s="40"/>
      <c r="G4" s="40"/>
      <c r="H4" s="40"/>
      <c r="I4" s="40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</row>
    <row r="5" spans="1:74" ht="54" customHeight="1">
      <c r="A5" s="13"/>
      <c r="B5" s="16"/>
      <c r="C5" s="51" t="s">
        <v>10</v>
      </c>
      <c r="D5" s="52"/>
      <c r="E5" s="52"/>
      <c r="F5" s="53"/>
      <c r="G5" s="54" t="s">
        <v>20</v>
      </c>
      <c r="H5" s="55"/>
      <c r="I5" s="17" t="s">
        <v>4</v>
      </c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</row>
    <row r="6" spans="1:74" ht="44.25" customHeight="1">
      <c r="A6" s="12" t="s">
        <v>21</v>
      </c>
      <c r="B6" s="18" t="s">
        <v>22</v>
      </c>
      <c r="C6" s="49" t="s">
        <v>23</v>
      </c>
      <c r="D6" s="49" t="s">
        <v>24</v>
      </c>
      <c r="E6" s="49" t="s">
        <v>25</v>
      </c>
      <c r="F6" s="49" t="s">
        <v>26</v>
      </c>
      <c r="G6" s="56" t="s">
        <v>27</v>
      </c>
      <c r="H6" s="56" t="s">
        <v>28</v>
      </c>
      <c r="I6" s="46" t="s">
        <v>29</v>
      </c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</row>
    <row r="7" spans="1:74" ht="56.25" customHeight="1">
      <c r="A7" s="12"/>
      <c r="B7" s="18"/>
      <c r="C7" s="50"/>
      <c r="D7" s="50"/>
      <c r="E7" s="50"/>
      <c r="F7" s="50"/>
      <c r="G7" s="57"/>
      <c r="H7" s="57"/>
      <c r="I7" s="47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</row>
    <row r="8" spans="1:74" ht="24" customHeight="1">
      <c r="A8" s="19"/>
      <c r="B8" s="20"/>
      <c r="C8" s="21" t="s">
        <v>30</v>
      </c>
      <c r="D8" s="21" t="s">
        <v>11</v>
      </c>
      <c r="E8" s="21" t="s">
        <v>12</v>
      </c>
      <c r="F8" s="21" t="s">
        <v>13</v>
      </c>
      <c r="G8" s="58"/>
      <c r="H8" s="58"/>
      <c r="I8" s="48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</row>
    <row r="9" spans="1:60" s="22" customFormat="1" ht="19.5" customHeight="1">
      <c r="A9" s="37" t="s">
        <v>68</v>
      </c>
      <c r="C9" s="23">
        <f>C10+C12+C15+C18+C24+C26+C33+C36+C38+C40</f>
        <v>15</v>
      </c>
      <c r="D9" s="23">
        <f aca="true" t="shared" si="0" ref="D9:I9">D10+D12+D15+D18+D24+D26+D33+D36+D38+D40</f>
        <v>37</v>
      </c>
      <c r="E9" s="23">
        <f t="shared" si="0"/>
        <v>38</v>
      </c>
      <c r="F9" s="23">
        <f t="shared" si="0"/>
        <v>14</v>
      </c>
      <c r="G9" s="23">
        <f>G10+G12+G15+G18+G24+G26+G33+G36+G38+G40</f>
        <v>484207.716</v>
      </c>
      <c r="H9" s="23">
        <f>H10+H12+H15+H18+H24+H26+H33+H36+H38+H40</f>
        <v>68119.946</v>
      </c>
      <c r="I9" s="23">
        <f t="shared" si="0"/>
        <v>3899770.93</v>
      </c>
      <c r="J9" s="23"/>
      <c r="K9" s="23"/>
      <c r="L9" s="23"/>
      <c r="M9" s="23"/>
      <c r="N9" s="23"/>
      <c r="O9" s="23"/>
      <c r="P9" s="23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</row>
    <row r="10" spans="1:74" ht="19.5" customHeight="1">
      <c r="A10" s="38" t="s">
        <v>31</v>
      </c>
      <c r="B10" s="25"/>
      <c r="C10" s="25">
        <f>C11</f>
        <v>3</v>
      </c>
      <c r="D10" s="25">
        <f aca="true" t="shared" si="1" ref="D10:I10">D11</f>
        <v>3</v>
      </c>
      <c r="E10" s="25">
        <f t="shared" si="1"/>
        <v>4</v>
      </c>
      <c r="F10" s="25">
        <f t="shared" si="1"/>
        <v>2</v>
      </c>
      <c r="G10" s="25">
        <f t="shared" si="1"/>
        <v>262606.384</v>
      </c>
      <c r="H10" s="25">
        <f t="shared" si="1"/>
        <v>0</v>
      </c>
      <c r="I10" s="25">
        <f t="shared" si="1"/>
        <v>841534.93</v>
      </c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</row>
    <row r="11" spans="1:74" ht="19.5" customHeight="1">
      <c r="A11" s="38"/>
      <c r="B11" s="25" t="s">
        <v>15</v>
      </c>
      <c r="C11" s="25">
        <v>3</v>
      </c>
      <c r="D11" s="25">
        <v>3</v>
      </c>
      <c r="E11" s="25">
        <v>4</v>
      </c>
      <c r="F11" s="26">
        <f aca="true" t="shared" si="2" ref="F11:F42">C11+D11-E11</f>
        <v>2</v>
      </c>
      <c r="G11" s="25">
        <v>262606.384</v>
      </c>
      <c r="H11" s="25">
        <v>0</v>
      </c>
      <c r="I11" s="25">
        <v>841534.93</v>
      </c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</row>
    <row r="12" spans="1:74" ht="19.5" customHeight="1">
      <c r="A12" s="38" t="s">
        <v>32</v>
      </c>
      <c r="B12" s="25"/>
      <c r="C12" s="25">
        <f>SUM(C13:C14)</f>
        <v>1</v>
      </c>
      <c r="D12" s="25">
        <f aca="true" t="shared" si="3" ref="D12:I12">SUM(D13:D14)</f>
        <v>7</v>
      </c>
      <c r="E12" s="25">
        <f t="shared" si="3"/>
        <v>4</v>
      </c>
      <c r="F12" s="25">
        <f t="shared" si="3"/>
        <v>4</v>
      </c>
      <c r="G12" s="25">
        <f t="shared" si="3"/>
        <v>8977</v>
      </c>
      <c r="H12" s="25">
        <f t="shared" si="3"/>
        <v>0</v>
      </c>
      <c r="I12" s="25">
        <f t="shared" si="3"/>
        <v>719300</v>
      </c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</row>
    <row r="13" spans="1:74" ht="19.5" customHeight="1">
      <c r="A13" s="38"/>
      <c r="B13" s="25" t="s">
        <v>74</v>
      </c>
      <c r="C13" s="25">
        <v>0</v>
      </c>
      <c r="D13" s="25">
        <v>4</v>
      </c>
      <c r="E13" s="25">
        <v>2</v>
      </c>
      <c r="F13" s="26">
        <f t="shared" si="2"/>
        <v>2</v>
      </c>
      <c r="G13" s="25">
        <v>6364</v>
      </c>
      <c r="H13" s="25">
        <v>0</v>
      </c>
      <c r="I13" s="25">
        <v>140000</v>
      </c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</row>
    <row r="14" spans="1:74" ht="19.5" customHeight="1">
      <c r="A14" s="38"/>
      <c r="B14" s="25" t="s">
        <v>75</v>
      </c>
      <c r="C14" s="25">
        <v>1</v>
      </c>
      <c r="D14" s="25">
        <v>3</v>
      </c>
      <c r="E14" s="25">
        <v>2</v>
      </c>
      <c r="F14" s="26">
        <f t="shared" si="2"/>
        <v>2</v>
      </c>
      <c r="G14" s="25">
        <f>968+373+833+439</f>
        <v>2613</v>
      </c>
      <c r="H14" s="25">
        <v>0</v>
      </c>
      <c r="I14" s="25">
        <v>579300</v>
      </c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</row>
    <row r="15" spans="1:74" ht="19.5" customHeight="1">
      <c r="A15" s="38" t="s">
        <v>33</v>
      </c>
      <c r="B15" s="25"/>
      <c r="C15" s="25">
        <f>SUM(C16:C17)</f>
        <v>2</v>
      </c>
      <c r="D15" s="25">
        <f aca="true" t="shared" si="4" ref="D15:I15">SUM(D16:D17)</f>
        <v>11</v>
      </c>
      <c r="E15" s="25">
        <f t="shared" si="4"/>
        <v>11</v>
      </c>
      <c r="F15" s="25">
        <f t="shared" si="4"/>
        <v>2</v>
      </c>
      <c r="G15" s="25">
        <f t="shared" si="4"/>
        <v>108512.412</v>
      </c>
      <c r="H15" s="25">
        <f t="shared" si="4"/>
        <v>0</v>
      </c>
      <c r="I15" s="25">
        <f t="shared" si="4"/>
        <v>1077003</v>
      </c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</row>
    <row r="16" spans="1:74" ht="19.5" customHeight="1">
      <c r="A16" s="38"/>
      <c r="B16" s="25" t="s">
        <v>16</v>
      </c>
      <c r="C16" s="25">
        <v>2</v>
      </c>
      <c r="D16" s="25">
        <v>8</v>
      </c>
      <c r="E16" s="25">
        <v>10</v>
      </c>
      <c r="F16" s="26">
        <f t="shared" si="2"/>
        <v>0</v>
      </c>
      <c r="G16" s="25">
        <v>101120.946</v>
      </c>
      <c r="H16" s="25">
        <v>0</v>
      </c>
      <c r="I16" s="25">
        <v>968003</v>
      </c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</row>
    <row r="17" spans="1:74" ht="19.5" customHeight="1">
      <c r="A17" s="38"/>
      <c r="B17" s="25" t="s">
        <v>34</v>
      </c>
      <c r="C17" s="25">
        <v>0</v>
      </c>
      <c r="D17" s="25">
        <v>3</v>
      </c>
      <c r="E17" s="25">
        <v>1</v>
      </c>
      <c r="F17" s="26">
        <f t="shared" si="2"/>
        <v>2</v>
      </c>
      <c r="G17" s="25">
        <v>7391.466</v>
      </c>
      <c r="H17" s="25">
        <v>0</v>
      </c>
      <c r="I17" s="25">
        <v>109000</v>
      </c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</row>
    <row r="18" spans="1:74" ht="19.5" customHeight="1">
      <c r="A18" s="38" t="s">
        <v>64</v>
      </c>
      <c r="B18" s="25"/>
      <c r="C18" s="25">
        <f>SUM(C19:C23)</f>
        <v>6</v>
      </c>
      <c r="D18" s="26">
        <f aca="true" t="shared" si="5" ref="D18:I18">SUM(D19:D23)</f>
        <v>3</v>
      </c>
      <c r="E18" s="25">
        <f t="shared" si="5"/>
        <v>8</v>
      </c>
      <c r="F18" s="26">
        <f t="shared" si="5"/>
        <v>1</v>
      </c>
      <c r="G18" s="25">
        <f t="shared" si="5"/>
        <v>22355.92</v>
      </c>
      <c r="H18" s="25">
        <f t="shared" si="5"/>
        <v>0</v>
      </c>
      <c r="I18" s="25">
        <f t="shared" si="5"/>
        <v>568758</v>
      </c>
      <c r="J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</row>
    <row r="19" spans="1:74" ht="19.5" customHeight="1">
      <c r="A19" s="38"/>
      <c r="B19" s="25" t="s">
        <v>35</v>
      </c>
      <c r="C19" s="25">
        <v>1</v>
      </c>
      <c r="D19" s="26">
        <v>0</v>
      </c>
      <c r="E19" s="25">
        <v>1</v>
      </c>
      <c r="F19" s="26">
        <f t="shared" si="2"/>
        <v>0</v>
      </c>
      <c r="G19" s="25">
        <v>4906</v>
      </c>
      <c r="H19" s="25">
        <v>0</v>
      </c>
      <c r="I19" s="25">
        <v>71828</v>
      </c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</row>
    <row r="20" spans="1:74" ht="19.5" customHeight="1">
      <c r="A20" s="38"/>
      <c r="B20" s="25" t="s">
        <v>17</v>
      </c>
      <c r="C20" s="25">
        <v>4</v>
      </c>
      <c r="D20" s="26">
        <v>0</v>
      </c>
      <c r="E20" s="25">
        <v>4</v>
      </c>
      <c r="F20" s="26">
        <f t="shared" si="2"/>
        <v>0</v>
      </c>
      <c r="G20" s="25">
        <v>3481</v>
      </c>
      <c r="H20" s="25">
        <v>0</v>
      </c>
      <c r="I20" s="25">
        <v>43727</v>
      </c>
      <c r="J20" s="11"/>
      <c r="K20" s="26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</row>
    <row r="21" spans="1:74" ht="19.5" customHeight="1">
      <c r="A21" s="38"/>
      <c r="B21" s="25" t="s">
        <v>36</v>
      </c>
      <c r="C21" s="25">
        <v>0</v>
      </c>
      <c r="D21" s="26">
        <v>2</v>
      </c>
      <c r="E21" s="25">
        <v>1</v>
      </c>
      <c r="F21" s="26">
        <f t="shared" si="2"/>
        <v>1</v>
      </c>
      <c r="G21" s="25">
        <v>8074</v>
      </c>
      <c r="H21" s="25">
        <v>0</v>
      </c>
      <c r="I21" s="25">
        <v>329203</v>
      </c>
      <c r="J21" s="11"/>
      <c r="K21" s="26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</row>
    <row r="22" spans="1:74" ht="19.5" customHeight="1">
      <c r="A22" s="38"/>
      <c r="B22" s="25" t="s">
        <v>37</v>
      </c>
      <c r="C22" s="25">
        <v>0</v>
      </c>
      <c r="D22" s="26">
        <v>1</v>
      </c>
      <c r="E22" s="25">
        <v>1</v>
      </c>
      <c r="F22" s="26">
        <f t="shared" si="2"/>
        <v>0</v>
      </c>
      <c r="G22" s="25">
        <v>1650</v>
      </c>
      <c r="H22" s="25">
        <v>0</v>
      </c>
      <c r="I22" s="25">
        <v>24000</v>
      </c>
      <c r="J22" s="11"/>
      <c r="K22" s="26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</row>
    <row r="23" spans="1:74" ht="19.5" customHeight="1">
      <c r="A23" s="38"/>
      <c r="B23" s="25" t="s">
        <v>38</v>
      </c>
      <c r="C23" s="25">
        <v>1</v>
      </c>
      <c r="D23" s="26">
        <v>0</v>
      </c>
      <c r="E23" s="25">
        <v>1</v>
      </c>
      <c r="F23" s="26">
        <f t="shared" si="2"/>
        <v>0</v>
      </c>
      <c r="G23" s="25">
        <v>4244.92</v>
      </c>
      <c r="H23" s="25">
        <v>0</v>
      </c>
      <c r="I23" s="25">
        <v>100000</v>
      </c>
      <c r="J23" s="11"/>
      <c r="K23" s="26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</row>
    <row r="24" spans="1:74" ht="19.5" customHeight="1">
      <c r="A24" s="38" t="s">
        <v>65</v>
      </c>
      <c r="B24" s="25"/>
      <c r="C24" s="25">
        <f>C25</f>
        <v>0</v>
      </c>
      <c r="D24" s="26">
        <f aca="true" t="shared" si="6" ref="D24:I24">D25</f>
        <v>1</v>
      </c>
      <c r="E24" s="25">
        <f t="shared" si="6"/>
        <v>1</v>
      </c>
      <c r="F24" s="26">
        <f t="shared" si="2"/>
        <v>0</v>
      </c>
      <c r="G24" s="25">
        <f t="shared" si="6"/>
        <v>594</v>
      </c>
      <c r="H24" s="25">
        <f t="shared" si="6"/>
        <v>594</v>
      </c>
      <c r="I24" s="25">
        <f t="shared" si="6"/>
        <v>3675</v>
      </c>
      <c r="J24" s="11"/>
      <c r="K24" s="26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</row>
    <row r="25" spans="1:74" ht="19.5" customHeight="1">
      <c r="A25" s="38"/>
      <c r="B25" s="26" t="s">
        <v>69</v>
      </c>
      <c r="C25" s="25">
        <v>0</v>
      </c>
      <c r="D25" s="26">
        <v>1</v>
      </c>
      <c r="E25" s="25">
        <v>1</v>
      </c>
      <c r="F25" s="26">
        <f t="shared" si="2"/>
        <v>0</v>
      </c>
      <c r="G25" s="25">
        <v>594</v>
      </c>
      <c r="H25" s="25">
        <v>594</v>
      </c>
      <c r="I25" s="25">
        <v>3675</v>
      </c>
      <c r="J25" s="11"/>
      <c r="K25" s="26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</row>
    <row r="26" spans="1:74" ht="19.5" customHeight="1">
      <c r="A26" s="38" t="s">
        <v>39</v>
      </c>
      <c r="B26" s="26"/>
      <c r="C26" s="25">
        <f>SUM(C27:C32)</f>
        <v>1</v>
      </c>
      <c r="D26" s="25">
        <f aca="true" t="shared" si="7" ref="D26:I26">SUM(D27:D32)</f>
        <v>6</v>
      </c>
      <c r="E26" s="25">
        <f t="shared" si="7"/>
        <v>4</v>
      </c>
      <c r="F26" s="25">
        <f t="shared" si="7"/>
        <v>3</v>
      </c>
      <c r="G26" s="25">
        <f t="shared" si="7"/>
        <v>81162</v>
      </c>
      <c r="H26" s="25">
        <f t="shared" si="7"/>
        <v>16568</v>
      </c>
      <c r="I26" s="25">
        <f t="shared" si="7"/>
        <v>407900</v>
      </c>
      <c r="J26" s="11"/>
      <c r="K26" s="26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</row>
    <row r="27" spans="1:74" ht="19.5" customHeight="1">
      <c r="A27" s="38"/>
      <c r="B27" s="26" t="s">
        <v>73</v>
      </c>
      <c r="C27" s="25">
        <v>1</v>
      </c>
      <c r="D27" s="26">
        <v>0</v>
      </c>
      <c r="E27" s="25">
        <v>1</v>
      </c>
      <c r="F27" s="26">
        <f t="shared" si="2"/>
        <v>0</v>
      </c>
      <c r="G27" s="25">
        <v>0</v>
      </c>
      <c r="H27" s="25">
        <v>0</v>
      </c>
      <c r="I27" s="25">
        <v>0</v>
      </c>
      <c r="J27" s="11"/>
      <c r="K27" s="26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</row>
    <row r="28" spans="1:74" ht="19.5" customHeight="1">
      <c r="A28" s="38"/>
      <c r="B28" s="26" t="s">
        <v>40</v>
      </c>
      <c r="C28" s="25">
        <v>0</v>
      </c>
      <c r="D28" s="26">
        <v>1</v>
      </c>
      <c r="E28" s="25">
        <v>0</v>
      </c>
      <c r="F28" s="26">
        <f t="shared" si="2"/>
        <v>1</v>
      </c>
      <c r="G28" s="25">
        <v>1228</v>
      </c>
      <c r="H28" s="25">
        <v>1289</v>
      </c>
      <c r="I28" s="25">
        <v>3500</v>
      </c>
      <c r="J28" s="11"/>
      <c r="K28" s="26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</row>
    <row r="29" spans="1:74" ht="19.5" customHeight="1">
      <c r="A29" s="38"/>
      <c r="B29" s="26" t="s">
        <v>70</v>
      </c>
      <c r="C29" s="25">
        <v>0</v>
      </c>
      <c r="D29" s="26">
        <v>1</v>
      </c>
      <c r="E29" s="25">
        <v>0</v>
      </c>
      <c r="F29" s="26">
        <f>C29+D29-E29</f>
        <v>1</v>
      </c>
      <c r="G29" s="25">
        <v>0</v>
      </c>
      <c r="H29" s="25">
        <v>700</v>
      </c>
      <c r="I29" s="25">
        <v>0</v>
      </c>
      <c r="J29" s="11"/>
      <c r="K29" s="26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</row>
    <row r="30" spans="1:74" ht="19.5" customHeight="1">
      <c r="A30" s="38"/>
      <c r="B30" s="26" t="s">
        <v>41</v>
      </c>
      <c r="C30" s="25">
        <v>0</v>
      </c>
      <c r="D30" s="26">
        <v>2</v>
      </c>
      <c r="E30" s="25">
        <v>1</v>
      </c>
      <c r="F30" s="26">
        <f t="shared" si="2"/>
        <v>1</v>
      </c>
      <c r="G30" s="25">
        <f>26100+39752</f>
        <v>65852</v>
      </c>
      <c r="H30" s="25">
        <v>0</v>
      </c>
      <c r="I30" s="25">
        <f>81600+232800</f>
        <v>314400</v>
      </c>
      <c r="J30" s="11"/>
      <c r="K30" s="26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</row>
    <row r="31" spans="1:10" s="26" customFormat="1" ht="19.5" customHeight="1">
      <c r="A31" s="38"/>
      <c r="B31" s="26" t="s">
        <v>18</v>
      </c>
      <c r="C31" s="25">
        <v>0</v>
      </c>
      <c r="D31" s="26">
        <v>1</v>
      </c>
      <c r="E31" s="25">
        <v>1</v>
      </c>
      <c r="F31" s="26">
        <f t="shared" si="2"/>
        <v>0</v>
      </c>
      <c r="G31" s="25">
        <v>8734</v>
      </c>
      <c r="H31" s="25">
        <v>8964</v>
      </c>
      <c r="I31" s="25">
        <v>60000</v>
      </c>
      <c r="J31" s="11"/>
    </row>
    <row r="32" spans="1:10" s="26" customFormat="1" ht="19.5" customHeight="1">
      <c r="A32" s="39"/>
      <c r="B32" s="1" t="s">
        <v>42</v>
      </c>
      <c r="C32" s="1">
        <v>0</v>
      </c>
      <c r="D32" s="1">
        <v>1</v>
      </c>
      <c r="E32" s="1">
        <v>1</v>
      </c>
      <c r="F32" s="1">
        <f t="shared" si="2"/>
        <v>0</v>
      </c>
      <c r="G32" s="1">
        <v>5348</v>
      </c>
      <c r="H32" s="1">
        <v>5615</v>
      </c>
      <c r="I32" s="1">
        <v>30000</v>
      </c>
      <c r="J32" s="11"/>
    </row>
    <row r="33" spans="1:60" s="25" customFormat="1" ht="18" customHeight="1">
      <c r="A33" s="38" t="s">
        <v>43</v>
      </c>
      <c r="C33" s="25">
        <f aca="true" t="shared" si="8" ref="C33:H33">SUM(C34:C35)</f>
        <v>2</v>
      </c>
      <c r="D33" s="25">
        <f t="shared" si="8"/>
        <v>0</v>
      </c>
      <c r="E33" s="25">
        <f t="shared" si="8"/>
        <v>2</v>
      </c>
      <c r="F33" s="25">
        <f t="shared" si="8"/>
        <v>0</v>
      </c>
      <c r="G33" s="25">
        <f t="shared" si="8"/>
        <v>0</v>
      </c>
      <c r="H33" s="25">
        <f t="shared" si="8"/>
        <v>7206</v>
      </c>
      <c r="I33" s="25">
        <f>SUM(I34:I35)</f>
        <v>58000</v>
      </c>
      <c r="J33" s="11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</row>
    <row r="34" spans="1:60" s="25" customFormat="1" ht="18" customHeight="1">
      <c r="A34" s="38"/>
      <c r="B34" s="26" t="s">
        <v>44</v>
      </c>
      <c r="C34" s="25">
        <v>1</v>
      </c>
      <c r="D34" s="26">
        <v>0</v>
      </c>
      <c r="E34" s="25">
        <v>1</v>
      </c>
      <c r="F34" s="26">
        <f t="shared" si="2"/>
        <v>0</v>
      </c>
      <c r="G34" s="25">
        <v>0</v>
      </c>
      <c r="H34" s="25">
        <v>5247</v>
      </c>
      <c r="I34" s="25">
        <v>47000</v>
      </c>
      <c r="J34" s="11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</row>
    <row r="35" spans="1:60" s="25" customFormat="1" ht="18" customHeight="1">
      <c r="A35" s="38"/>
      <c r="B35" s="26" t="s">
        <v>45</v>
      </c>
      <c r="C35" s="25">
        <v>1</v>
      </c>
      <c r="D35" s="26">
        <v>0</v>
      </c>
      <c r="E35" s="25">
        <v>1</v>
      </c>
      <c r="F35" s="26">
        <f t="shared" si="2"/>
        <v>0</v>
      </c>
      <c r="G35" s="25">
        <v>0</v>
      </c>
      <c r="H35" s="25">
        <v>1959</v>
      </c>
      <c r="I35" s="25">
        <v>11000</v>
      </c>
      <c r="J35" s="11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</row>
    <row r="36" spans="1:60" s="25" customFormat="1" ht="18" customHeight="1">
      <c r="A36" s="38" t="s">
        <v>46</v>
      </c>
      <c r="C36" s="25">
        <f aca="true" t="shared" si="9" ref="C36:I36">SUM(C37:C37)</f>
        <v>0</v>
      </c>
      <c r="D36" s="25">
        <f t="shared" si="9"/>
        <v>1</v>
      </c>
      <c r="E36" s="25">
        <f t="shared" si="9"/>
        <v>1</v>
      </c>
      <c r="F36" s="25">
        <f t="shared" si="9"/>
        <v>0</v>
      </c>
      <c r="G36" s="25">
        <f t="shared" si="9"/>
        <v>0</v>
      </c>
      <c r="H36" s="25">
        <f t="shared" si="9"/>
        <v>5000</v>
      </c>
      <c r="I36" s="25">
        <f t="shared" si="9"/>
        <v>3800</v>
      </c>
      <c r="J36" s="11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</row>
    <row r="37" spans="1:60" s="25" customFormat="1" ht="18" customHeight="1">
      <c r="A37" s="38"/>
      <c r="B37" s="26" t="s">
        <v>47</v>
      </c>
      <c r="C37" s="25">
        <v>0</v>
      </c>
      <c r="D37" s="26">
        <v>1</v>
      </c>
      <c r="E37" s="25">
        <v>1</v>
      </c>
      <c r="F37" s="26">
        <f>C37+D37-E37</f>
        <v>0</v>
      </c>
      <c r="G37" s="25">
        <v>0</v>
      </c>
      <c r="H37" s="25">
        <v>5000</v>
      </c>
      <c r="I37" s="25">
        <v>3800</v>
      </c>
      <c r="J37" s="11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</row>
    <row r="38" spans="1:60" s="25" customFormat="1" ht="18" customHeight="1">
      <c r="A38" s="38" t="s">
        <v>48</v>
      </c>
      <c r="B38" s="26"/>
      <c r="C38" s="25">
        <f>C39</f>
        <v>0</v>
      </c>
      <c r="D38" s="26">
        <f aca="true" t="shared" si="10" ref="D38:I38">D39</f>
        <v>1</v>
      </c>
      <c r="E38" s="25">
        <f t="shared" si="10"/>
        <v>0</v>
      </c>
      <c r="F38" s="26">
        <f t="shared" si="2"/>
        <v>1</v>
      </c>
      <c r="G38" s="25">
        <f t="shared" si="10"/>
        <v>0</v>
      </c>
      <c r="H38" s="25">
        <f t="shared" si="10"/>
        <v>1316.112</v>
      </c>
      <c r="I38" s="25">
        <f t="shared" si="10"/>
        <v>18800</v>
      </c>
      <c r="J38" s="11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</row>
    <row r="39" spans="1:60" s="25" customFormat="1" ht="18" customHeight="1">
      <c r="A39" s="38"/>
      <c r="B39" s="26" t="s">
        <v>71</v>
      </c>
      <c r="C39" s="25">
        <v>0</v>
      </c>
      <c r="D39" s="26">
        <v>1</v>
      </c>
      <c r="E39" s="25">
        <v>0</v>
      </c>
      <c r="F39" s="26">
        <f t="shared" si="2"/>
        <v>1</v>
      </c>
      <c r="G39" s="25">
        <v>0</v>
      </c>
      <c r="H39" s="25">
        <f>979.475+336.637</f>
        <v>1316.112</v>
      </c>
      <c r="I39" s="25">
        <v>18800</v>
      </c>
      <c r="J39" s="11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</row>
    <row r="40" spans="1:60" s="25" customFormat="1" ht="18" customHeight="1">
      <c r="A40" s="38" t="s">
        <v>49</v>
      </c>
      <c r="C40" s="25">
        <f aca="true" t="shared" si="11" ref="C40:I40">SUM(C41:C42)</f>
        <v>0</v>
      </c>
      <c r="D40" s="25">
        <f t="shared" si="11"/>
        <v>4</v>
      </c>
      <c r="E40" s="25">
        <f t="shared" si="11"/>
        <v>3</v>
      </c>
      <c r="F40" s="25">
        <f t="shared" si="11"/>
        <v>1</v>
      </c>
      <c r="G40" s="25">
        <f t="shared" si="11"/>
        <v>0</v>
      </c>
      <c r="H40" s="25">
        <f t="shared" si="11"/>
        <v>37435.834</v>
      </c>
      <c r="I40" s="25">
        <f t="shared" si="11"/>
        <v>201000</v>
      </c>
      <c r="J40" s="11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</row>
    <row r="41" spans="1:60" s="25" customFormat="1" ht="18" customHeight="1">
      <c r="A41" s="38"/>
      <c r="B41" s="26" t="s">
        <v>50</v>
      </c>
      <c r="C41" s="25">
        <v>0</v>
      </c>
      <c r="D41" s="26">
        <v>2</v>
      </c>
      <c r="E41" s="25">
        <v>2</v>
      </c>
      <c r="F41" s="26">
        <f t="shared" si="2"/>
        <v>0</v>
      </c>
      <c r="G41" s="25">
        <v>0</v>
      </c>
      <c r="H41" s="25">
        <f>2915.058+15700.361</f>
        <v>18615.419</v>
      </c>
      <c r="I41" s="25">
        <v>65000</v>
      </c>
      <c r="J41" s="11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</row>
    <row r="42" spans="1:60" s="25" customFormat="1" ht="18" customHeight="1">
      <c r="A42" s="39"/>
      <c r="B42" s="1" t="s">
        <v>51</v>
      </c>
      <c r="C42" s="1">
        <v>0</v>
      </c>
      <c r="D42" s="1">
        <v>2</v>
      </c>
      <c r="E42" s="1">
        <v>1</v>
      </c>
      <c r="F42" s="1">
        <f t="shared" si="2"/>
        <v>1</v>
      </c>
      <c r="G42" s="1">
        <v>0</v>
      </c>
      <c r="H42" s="1">
        <f>9788.505+9031.91</f>
        <v>18820.415</v>
      </c>
      <c r="I42" s="1">
        <f>92000+44000</f>
        <v>136000</v>
      </c>
      <c r="J42" s="11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</row>
    <row r="43" spans="1:60" s="25" customFormat="1" ht="18" customHeight="1">
      <c r="A43" s="27"/>
      <c r="B43" s="26"/>
      <c r="C43" s="26"/>
      <c r="D43" s="26"/>
      <c r="E43" s="26"/>
      <c r="F43" s="26"/>
      <c r="G43" s="26"/>
      <c r="H43" s="26"/>
      <c r="I43" s="26"/>
      <c r="J43" s="11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</row>
    <row r="44" spans="1:74" ht="18" customHeight="1">
      <c r="A44" s="11" t="s">
        <v>1</v>
      </c>
      <c r="B44" s="28"/>
      <c r="C44" s="25"/>
      <c r="D44" s="26" t="s">
        <v>3</v>
      </c>
      <c r="E44" s="26"/>
      <c r="F44" s="26"/>
      <c r="G44" s="26"/>
      <c r="H44" s="13"/>
      <c r="I44" s="13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</row>
    <row r="45" spans="1:74" ht="18" customHeight="1">
      <c r="A45" s="29" t="s">
        <v>52</v>
      </c>
      <c r="B45" s="30" t="s">
        <v>53</v>
      </c>
      <c r="D45" s="31"/>
      <c r="E45" s="13"/>
      <c r="F45" s="13"/>
      <c r="G45" s="13"/>
      <c r="H45" s="13" t="s">
        <v>54</v>
      </c>
      <c r="I45" s="13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</row>
    <row r="46" spans="1:74" ht="18" customHeight="1">
      <c r="A46" s="32" t="s">
        <v>1</v>
      </c>
      <c r="B46" s="33"/>
      <c r="C46" s="33"/>
      <c r="D46" s="31" t="s">
        <v>2</v>
      </c>
      <c r="E46" s="13"/>
      <c r="F46" s="13"/>
      <c r="G46" s="13"/>
      <c r="H46" s="13"/>
      <c r="I46" s="13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</row>
    <row r="47" spans="1:74" ht="18" customHeight="1">
      <c r="A47" s="32"/>
      <c r="B47" s="33"/>
      <c r="C47" s="33"/>
      <c r="D47" s="13"/>
      <c r="E47" s="13"/>
      <c r="F47" s="13"/>
      <c r="G47" s="13"/>
      <c r="H47" s="13"/>
      <c r="I47" s="13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</row>
    <row r="48" spans="1:60" s="4" customFormat="1" ht="18" customHeight="1">
      <c r="A48" s="34" t="s">
        <v>55</v>
      </c>
      <c r="B48" s="34"/>
      <c r="C48" s="34"/>
      <c r="D48" s="34"/>
      <c r="E48" s="2"/>
      <c r="F48" s="2"/>
      <c r="G48" s="2"/>
      <c r="H48" s="2"/>
      <c r="I48" s="2"/>
      <c r="J48" s="3"/>
      <c r="K48" s="3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s="4" customFormat="1" ht="18" customHeight="1">
      <c r="A49" s="34" t="s">
        <v>56</v>
      </c>
      <c r="B49" s="34"/>
      <c r="C49" s="2"/>
      <c r="D49" s="2"/>
      <c r="E49" s="2"/>
      <c r="F49" s="2"/>
      <c r="G49" s="2"/>
      <c r="H49" s="2"/>
      <c r="I49" s="2"/>
      <c r="J49" s="3"/>
      <c r="K49" s="3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s="4" customFormat="1" ht="18" customHeight="1">
      <c r="A50" s="34" t="s">
        <v>57</v>
      </c>
      <c r="B50" s="34"/>
      <c r="C50" s="34"/>
      <c r="D50" s="34"/>
      <c r="E50" s="2"/>
      <c r="F50" s="2"/>
      <c r="G50" s="2"/>
      <c r="H50" s="2"/>
      <c r="I50" s="2"/>
      <c r="J50" s="3"/>
      <c r="K50" s="3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s="4" customFormat="1" ht="18" customHeight="1">
      <c r="A51" s="35" t="s">
        <v>58</v>
      </c>
      <c r="B51" s="35"/>
      <c r="C51" s="35"/>
      <c r="D51" s="35"/>
      <c r="E51" s="2"/>
      <c r="F51" s="2"/>
      <c r="G51" s="2"/>
      <c r="H51" s="2"/>
      <c r="I51" s="2"/>
      <c r="J51" s="3"/>
      <c r="K51" s="3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s="4" customFormat="1" ht="18" customHeight="1">
      <c r="A52" s="35" t="s">
        <v>59</v>
      </c>
      <c r="B52" s="35"/>
      <c r="C52" s="2"/>
      <c r="D52" s="2"/>
      <c r="E52" s="60" t="s">
        <v>60</v>
      </c>
      <c r="F52" s="60"/>
      <c r="G52" s="60"/>
      <c r="H52" s="60"/>
      <c r="I52" s="60"/>
      <c r="J52" s="3"/>
      <c r="K52" s="3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s="4" customFormat="1" ht="18" customHeight="1">
      <c r="A53" s="35" t="s">
        <v>61</v>
      </c>
      <c r="B53" s="35"/>
      <c r="C53" s="2"/>
      <c r="D53" s="2"/>
      <c r="E53" s="8"/>
      <c r="F53" s="8"/>
      <c r="G53" s="8"/>
      <c r="H53" s="8"/>
      <c r="I53" s="8"/>
      <c r="J53" s="3"/>
      <c r="K53" s="3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74" ht="18" customHeight="1">
      <c r="A54" s="34" t="s">
        <v>62</v>
      </c>
      <c r="I54" s="59"/>
      <c r="J54" s="59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</row>
    <row r="55" ht="18" customHeight="1">
      <c r="A55" s="36" t="s">
        <v>63</v>
      </c>
    </row>
    <row r="56" spans="1:10" ht="16.5">
      <c r="A56" s="36" t="s">
        <v>72</v>
      </c>
      <c r="I56" s="59" t="s">
        <v>66</v>
      </c>
      <c r="J56" s="59"/>
    </row>
    <row r="57" spans="9:10" ht="16.5">
      <c r="I57" s="59" t="s">
        <v>76</v>
      </c>
      <c r="J57" s="59"/>
    </row>
  </sheetData>
  <sheetProtection/>
  <mergeCells count="19">
    <mergeCell ref="I54:J54"/>
    <mergeCell ref="I57:J57"/>
    <mergeCell ref="I56:J56"/>
    <mergeCell ref="E52:I52"/>
    <mergeCell ref="I6:I8"/>
    <mergeCell ref="C6:C7"/>
    <mergeCell ref="D6:D7"/>
    <mergeCell ref="E6:E7"/>
    <mergeCell ref="F6:F7"/>
    <mergeCell ref="C5:F5"/>
    <mergeCell ref="G5:H5"/>
    <mergeCell ref="G6:G8"/>
    <mergeCell ref="H6:H8"/>
    <mergeCell ref="A4:I4"/>
    <mergeCell ref="A3:I3"/>
    <mergeCell ref="H1:I1"/>
    <mergeCell ref="H2:I2"/>
    <mergeCell ref="F1:G1"/>
    <mergeCell ref="F2:G2"/>
  </mergeCells>
  <printOptions horizontalCentered="1"/>
  <pageMargins left="0.5905511811023623" right="0.35433070866141736" top="0.8661417322834646" bottom="0.3937007874015748" header="0.5118110236220472" footer="0.5118110236220472"/>
  <pageSetup horizontalDpi="1200" verticalDpi="1200" orientation="landscape" paperSize="8" r:id="rId2"/>
  <headerFooter alignWithMargins="0">
    <oddFooter>&amp;C第&amp;P頁</oddFooter>
  </headerFooter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水庫或壩堰淤積濬渫執行成果</dc:title>
  <dc:subject>水庫或壩堰淤積濬渫執行成果</dc:subject>
  <dc:creator>經濟部水利署</dc:creator>
  <cp:keywords>水庫或壩堰淤積濬渫執行成果</cp:keywords>
  <dc:description>水庫或壩堰淤積濬渫執行成果</dc:description>
  <cp:lastModifiedBy>主計室三科張雅媛</cp:lastModifiedBy>
  <cp:lastPrinted>2014-03-27T07:43:07Z</cp:lastPrinted>
  <dcterms:created xsi:type="dcterms:W3CDTF">2002-08-07T06:48:21Z</dcterms:created>
  <dcterms:modified xsi:type="dcterms:W3CDTF">2016-11-15T08:44:32Z</dcterms:modified>
  <cp:category>I2Z</cp:category>
  <cp:version/>
  <cp:contentType/>
  <cp:contentStatus/>
</cp:coreProperties>
</file>