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30" windowWidth="15360" windowHeight="8265" activeTab="0"/>
  </bookViews>
  <sheets>
    <sheet name="103年" sheetId="1" r:id="rId1"/>
  </sheets>
  <definedNames>
    <definedName name="_xlnm.Print_Area" localSheetId="0">'103年'!$1:$63</definedName>
    <definedName name="_xlnm.Print_Titles" localSheetId="0">'103年'!$1:$9</definedName>
  </definedNames>
  <calcPr fullCalcOnLoad="1"/>
</workbook>
</file>

<file path=xl/sharedStrings.xml><?xml version="1.0" encoding="utf-8"?>
<sst xmlns="http://schemas.openxmlformats.org/spreadsheetml/2006/main" count="102" uniqueCount="81">
  <si>
    <t>編製機關</t>
  </si>
  <si>
    <t>表    號</t>
  </si>
  <si>
    <t>　</t>
  </si>
  <si>
    <t>(新臺幣千元)</t>
  </si>
  <si>
    <t>災害種類</t>
  </si>
  <si>
    <t>災害時間</t>
  </si>
  <si>
    <t>其　　他</t>
  </si>
  <si>
    <t>(災害名稱)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</si>
  <si>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</si>
  <si>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</si>
  <si>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</si>
  <si>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</si>
  <si>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</si>
  <si>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</si>
  <si>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</si>
  <si>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總計</t>
  </si>
  <si>
    <t>公  開  類</t>
  </si>
  <si>
    <t>經濟部水利署</t>
  </si>
  <si>
    <t>1140-00-03</t>
  </si>
  <si>
    <t>受　　災　　情　　形</t>
  </si>
  <si>
    <t>預　　估　　經　　費</t>
  </si>
  <si>
    <t>縣市別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</si>
  <si>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</si>
  <si>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(公尺)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</si>
  <si>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</si>
  <si>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復建</t>
  </si>
  <si>
    <t xml:space="preserve"> </t>
  </si>
  <si>
    <t>資料來源：本署所屬各河川局、各直轄市政府、各縣(市)政府。</t>
  </si>
  <si>
    <t>年      報</t>
  </si>
  <si>
    <t>總計</t>
  </si>
  <si>
    <t>颱風合計</t>
  </si>
  <si>
    <t>豪雨合計</t>
  </si>
  <si>
    <t>縣（市）管區域排水小計</t>
  </si>
  <si>
    <t>水 門</t>
  </si>
  <si>
    <t>屏東縣</t>
  </si>
  <si>
    <t>高雄市</t>
  </si>
  <si>
    <t>新北市</t>
  </si>
  <si>
    <t>嘉義縣</t>
  </si>
  <si>
    <t>彰化縣</t>
  </si>
  <si>
    <t>臺南市</t>
  </si>
  <si>
    <t>5月豪雨計</t>
  </si>
  <si>
    <t>8月豪雨計</t>
  </si>
  <si>
    <t>填表說明：1.本表由本署會計室編製1式2份，1份送本署河川海岸組，1份自存，並公布於本署網站。</t>
  </si>
  <si>
    <r>
      <t>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日前</t>
    </r>
    <r>
      <rPr>
        <sz val="11"/>
        <rFont val="標楷體"/>
        <family val="4"/>
      </rPr>
      <t>編報</t>
    </r>
  </si>
  <si>
    <t>　　　　　2.各填報單位於次年1月底前將年報資料報送本署，由本署於次年3月15日前完成彙編。</t>
  </si>
  <si>
    <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</si>
  <si>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>麥德姆颱風計</t>
  </si>
  <si>
    <t>103.07.23</t>
  </si>
  <si>
    <t>鳳凰颱風計</t>
  </si>
  <si>
    <t>103.09.22</t>
  </si>
  <si>
    <t>臺東縣</t>
  </si>
  <si>
    <t>2月豪雨計</t>
  </si>
  <si>
    <t>103.02.06</t>
  </si>
  <si>
    <t>桃園市</t>
  </si>
  <si>
    <t>103.05.21</t>
  </si>
  <si>
    <t>103.08.18
~103.08.19</t>
  </si>
  <si>
    <t>103.05.15
~103.05.25</t>
  </si>
  <si>
    <t>臺中市</t>
  </si>
  <si>
    <t>103.05.15</t>
  </si>
  <si>
    <t>彰化縣</t>
  </si>
  <si>
    <t>6月豪雨計</t>
  </si>
  <si>
    <t>103.06.03</t>
  </si>
  <si>
    <t>嘉義市</t>
  </si>
  <si>
    <t>其他合計</t>
  </si>
  <si>
    <t>潮汐變化計</t>
  </si>
  <si>
    <t>103.08.16
、103.09.10</t>
  </si>
  <si>
    <t>103.07.21</t>
  </si>
  <si>
    <t>花蓮縣</t>
  </si>
  <si>
    <t>花蓮縣</t>
  </si>
  <si>
    <t>103.09.19</t>
  </si>
  <si>
    <t>宜蘭縣</t>
  </si>
  <si>
    <t>103.09.21</t>
  </si>
  <si>
    <t>9月豪雨計</t>
  </si>
  <si>
    <t>103.09.25</t>
  </si>
  <si>
    <t>雲林縣</t>
  </si>
  <si>
    <t>103.07.22
~103.07.23</t>
  </si>
  <si>
    <t>103.07.23</t>
  </si>
  <si>
    <t>附   註：1.受災情形中『其他(處)』欄包含固床工、護欄、防汛道路、擋土牆、箱涵及便橋等項目。</t>
  </si>
  <si>
    <t>天然災害區域排水設施受損情形(本表共2頁)(第二次修正)</t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</si>
  <si>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</rPr>
      <t>日修正</t>
    </r>
  </si>
  <si>
    <t xml:space="preserve">         2.   係修正數，臺中市政府修正「受災情形」之排水路及「預估經費」資料。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</si>
</sst>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3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 vertical="center"/>
    </xf>
    <xf numFmtId="11" fontId="9" fillId="0" borderId="7" xfId="0" applyNumberFormat="1" applyFont="1" applyBorder="1" applyAlignment="1">
      <alignment horizontal="center" vertical="center"/>
    </xf>
    <xf numFmtId="11" fontId="9" fillId="0" borderId="7" xfId="0" applyNumberFormat="1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49" fontId="9" fillId="0" borderId="12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16" applyFont="1" applyBorder="1" applyAlignment="1">
      <alignment/>
    </xf>
    <xf numFmtId="0" fontId="9" fillId="0" borderId="9" xfId="0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81" fontId="9" fillId="0" borderId="0" xfId="16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indent="3"/>
    </xf>
    <xf numFmtId="41" fontId="7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vertical="center"/>
    </xf>
    <xf numFmtId="41" fontId="13" fillId="0" borderId="0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41" fontId="7" fillId="0" borderId="1" xfId="16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indent="3"/>
    </xf>
    <xf numFmtId="41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center"/>
    </xf>
    <xf numFmtId="41" fontId="13" fillId="0" borderId="1" xfId="16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9</xdr:row>
      <xdr:rowOff>19050</xdr:rowOff>
    </xdr:from>
    <xdr:to>
      <xdr:col>3</xdr:col>
      <xdr:colOff>485775</xdr:colOff>
      <xdr:row>9</xdr:row>
      <xdr:rowOff>228600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733925" y="20669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oneCellAnchor>
    <xdr:from>
      <xdr:col>3</xdr:col>
      <xdr:colOff>419100</xdr:colOff>
      <xdr:row>11</xdr:row>
      <xdr:rowOff>180975</xdr:rowOff>
    </xdr:from>
    <xdr:ext cx="76200" cy="238125"/>
    <xdr:sp>
      <xdr:nvSpPr>
        <xdr:cNvPr id="2" name="TextBox 6"/>
        <xdr:cNvSpPr txBox="1">
          <a:spLocks noChangeArrowheads="1"/>
        </xdr:cNvSpPr>
      </xdr:nvSpPr>
      <xdr:spPr>
        <a:xfrm>
          <a:off x="4886325" y="2705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352425</xdr:colOff>
      <xdr:row>14</xdr:row>
      <xdr:rowOff>171450</xdr:rowOff>
    </xdr:from>
    <xdr:ext cx="76200" cy="238125"/>
    <xdr:sp>
      <xdr:nvSpPr>
        <xdr:cNvPr id="3" name="TextBox 8"/>
        <xdr:cNvSpPr txBox="1">
          <a:spLocks noChangeArrowheads="1"/>
        </xdr:cNvSpPr>
      </xdr:nvSpPr>
      <xdr:spPr>
        <a:xfrm>
          <a:off x="4819650" y="3467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8</xdr:col>
      <xdr:colOff>228600</xdr:colOff>
      <xdr:row>9</xdr:row>
      <xdr:rowOff>47625</xdr:rowOff>
    </xdr:from>
    <xdr:to>
      <xdr:col>8</xdr:col>
      <xdr:colOff>447675</xdr:colOff>
      <xdr:row>10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0410825" y="2095500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0</xdr:col>
      <xdr:colOff>857250</xdr:colOff>
      <xdr:row>62</xdr:row>
      <xdr:rowOff>57150</xdr:rowOff>
    </xdr:from>
    <xdr:to>
      <xdr:col>0</xdr:col>
      <xdr:colOff>1076325</xdr:colOff>
      <xdr:row>63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857250" y="158496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171450</xdr:colOff>
      <xdr:row>9</xdr:row>
      <xdr:rowOff>9525</xdr:rowOff>
    </xdr:from>
    <xdr:to>
      <xdr:col>6</xdr:col>
      <xdr:colOff>390525</xdr:colOff>
      <xdr:row>9</xdr:row>
      <xdr:rowOff>228600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8067675" y="2057400"/>
          <a:ext cx="219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oneCellAnchor>
    <xdr:from>
      <xdr:col>6</xdr:col>
      <xdr:colOff>85725</xdr:colOff>
      <xdr:row>12</xdr:row>
      <xdr:rowOff>19050</xdr:rowOff>
    </xdr:from>
    <xdr:ext cx="76200" cy="238125"/>
    <xdr:sp>
      <xdr:nvSpPr>
        <xdr:cNvPr id="7" name="TextBox 20"/>
        <xdr:cNvSpPr txBox="1">
          <a:spLocks noChangeArrowheads="1"/>
        </xdr:cNvSpPr>
      </xdr:nvSpPr>
      <xdr:spPr>
        <a:xfrm>
          <a:off x="7981950" y="2781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276225</xdr:colOff>
      <xdr:row>37</xdr:row>
      <xdr:rowOff>133350</xdr:rowOff>
    </xdr:from>
    <xdr:to>
      <xdr:col>3</xdr:col>
      <xdr:colOff>476250</xdr:colOff>
      <xdr:row>37</xdr:row>
      <xdr:rowOff>333375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4743450" y="94392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371475</xdr:colOff>
      <xdr:row>52</xdr:row>
      <xdr:rowOff>190500</xdr:rowOff>
    </xdr:from>
    <xdr:to>
      <xdr:col>3</xdr:col>
      <xdr:colOff>571500</xdr:colOff>
      <xdr:row>52</xdr:row>
      <xdr:rowOff>390525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4838700" y="135540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285750</xdr:colOff>
      <xdr:row>52</xdr:row>
      <xdr:rowOff>171450</xdr:rowOff>
    </xdr:from>
    <xdr:to>
      <xdr:col>7</xdr:col>
      <xdr:colOff>485775</xdr:colOff>
      <xdr:row>52</xdr:row>
      <xdr:rowOff>371475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9324975" y="1353502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285750</xdr:colOff>
      <xdr:row>52</xdr:row>
      <xdr:rowOff>142875</xdr:rowOff>
    </xdr:from>
    <xdr:to>
      <xdr:col>6</xdr:col>
      <xdr:colOff>485775</xdr:colOff>
      <xdr:row>52</xdr:row>
      <xdr:rowOff>342900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8181975" y="1350645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295275</xdr:colOff>
      <xdr:row>37</xdr:row>
      <xdr:rowOff>161925</xdr:rowOff>
    </xdr:from>
    <xdr:to>
      <xdr:col>7</xdr:col>
      <xdr:colOff>495300</xdr:colOff>
      <xdr:row>37</xdr:row>
      <xdr:rowOff>361950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9334500" y="946785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238125</xdr:colOff>
      <xdr:row>37</xdr:row>
      <xdr:rowOff>152400</xdr:rowOff>
    </xdr:from>
    <xdr:to>
      <xdr:col>6</xdr:col>
      <xdr:colOff>438150</xdr:colOff>
      <xdr:row>37</xdr:row>
      <xdr:rowOff>352425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8134350" y="945832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352425</xdr:colOff>
      <xdr:row>49</xdr:row>
      <xdr:rowOff>76200</xdr:rowOff>
    </xdr:from>
    <xdr:to>
      <xdr:col>3</xdr:col>
      <xdr:colOff>552450</xdr:colOff>
      <xdr:row>50</xdr:row>
      <xdr:rowOff>38100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4819650" y="127254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361950</xdr:colOff>
      <xdr:row>50</xdr:row>
      <xdr:rowOff>57150</xdr:rowOff>
    </xdr:from>
    <xdr:to>
      <xdr:col>3</xdr:col>
      <xdr:colOff>561975</xdr:colOff>
      <xdr:row>51</xdr:row>
      <xdr:rowOff>19050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4829175" y="129444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371475</xdr:colOff>
      <xdr:row>51</xdr:row>
      <xdr:rowOff>47625</xdr:rowOff>
    </xdr:from>
    <xdr:to>
      <xdr:col>3</xdr:col>
      <xdr:colOff>571500</xdr:colOff>
      <xdr:row>52</xdr:row>
      <xdr:rowOff>9525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4838700" y="131730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276225</xdr:colOff>
      <xdr:row>49</xdr:row>
      <xdr:rowOff>57150</xdr:rowOff>
    </xdr:from>
    <xdr:to>
      <xdr:col>6</xdr:col>
      <xdr:colOff>476250</xdr:colOff>
      <xdr:row>50</xdr:row>
      <xdr:rowOff>19050</xdr:rowOff>
    </xdr:to>
    <xdr:sp>
      <xdr:nvSpPr>
        <xdr:cNvPr id="17" name="TextBox 31"/>
        <xdr:cNvSpPr txBox="1">
          <a:spLocks noChangeArrowheads="1"/>
        </xdr:cNvSpPr>
      </xdr:nvSpPr>
      <xdr:spPr>
        <a:xfrm>
          <a:off x="8172450" y="1270635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276225</xdr:colOff>
      <xdr:row>50</xdr:row>
      <xdr:rowOff>57150</xdr:rowOff>
    </xdr:from>
    <xdr:to>
      <xdr:col>6</xdr:col>
      <xdr:colOff>476250</xdr:colOff>
      <xdr:row>51</xdr:row>
      <xdr:rowOff>19050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8172450" y="129444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276225</xdr:colOff>
      <xdr:row>51</xdr:row>
      <xdr:rowOff>57150</xdr:rowOff>
    </xdr:from>
    <xdr:to>
      <xdr:col>6</xdr:col>
      <xdr:colOff>476250</xdr:colOff>
      <xdr:row>52</xdr:row>
      <xdr:rowOff>19050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8172450" y="131826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276225</xdr:colOff>
      <xdr:row>49</xdr:row>
      <xdr:rowOff>57150</xdr:rowOff>
    </xdr:from>
    <xdr:to>
      <xdr:col>7</xdr:col>
      <xdr:colOff>476250</xdr:colOff>
      <xdr:row>50</xdr:row>
      <xdr:rowOff>19050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9315450" y="1270635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276225</xdr:colOff>
      <xdr:row>50</xdr:row>
      <xdr:rowOff>57150</xdr:rowOff>
    </xdr:from>
    <xdr:to>
      <xdr:col>7</xdr:col>
      <xdr:colOff>476250</xdr:colOff>
      <xdr:row>51</xdr:row>
      <xdr:rowOff>19050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9315450" y="129444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276225</xdr:colOff>
      <xdr:row>51</xdr:row>
      <xdr:rowOff>57150</xdr:rowOff>
    </xdr:from>
    <xdr:to>
      <xdr:col>7</xdr:col>
      <xdr:colOff>476250</xdr:colOff>
      <xdr:row>52</xdr:row>
      <xdr:rowOff>19050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9315450" y="131826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276225</xdr:colOff>
      <xdr:row>34</xdr:row>
      <xdr:rowOff>57150</xdr:rowOff>
    </xdr:from>
    <xdr:to>
      <xdr:col>3</xdr:col>
      <xdr:colOff>476250</xdr:colOff>
      <xdr:row>35</xdr:row>
      <xdr:rowOff>19050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4743450" y="86010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276225</xdr:colOff>
      <xdr:row>35</xdr:row>
      <xdr:rowOff>38100</xdr:rowOff>
    </xdr:from>
    <xdr:to>
      <xdr:col>3</xdr:col>
      <xdr:colOff>476250</xdr:colOff>
      <xdr:row>36</xdr:row>
      <xdr:rowOff>0</xdr:rowOff>
    </xdr:to>
    <xdr:sp>
      <xdr:nvSpPr>
        <xdr:cNvPr id="24" name="TextBox 38"/>
        <xdr:cNvSpPr txBox="1">
          <a:spLocks noChangeArrowheads="1"/>
        </xdr:cNvSpPr>
      </xdr:nvSpPr>
      <xdr:spPr>
        <a:xfrm>
          <a:off x="4743450" y="8820150"/>
          <a:ext cx="200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200025</xdr:colOff>
      <xdr:row>34</xdr:row>
      <xdr:rowOff>38100</xdr:rowOff>
    </xdr:from>
    <xdr:to>
      <xdr:col>6</xdr:col>
      <xdr:colOff>400050</xdr:colOff>
      <xdr:row>35</xdr:row>
      <xdr:rowOff>0</xdr:rowOff>
    </xdr:to>
    <xdr:sp>
      <xdr:nvSpPr>
        <xdr:cNvPr id="25" name="TextBox 39"/>
        <xdr:cNvSpPr txBox="1">
          <a:spLocks noChangeArrowheads="1"/>
        </xdr:cNvSpPr>
      </xdr:nvSpPr>
      <xdr:spPr>
        <a:xfrm>
          <a:off x="8096250" y="858202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219075</xdr:colOff>
      <xdr:row>35</xdr:row>
      <xdr:rowOff>28575</xdr:rowOff>
    </xdr:from>
    <xdr:to>
      <xdr:col>6</xdr:col>
      <xdr:colOff>419100</xdr:colOff>
      <xdr:row>35</xdr:row>
      <xdr:rowOff>276225</xdr:rowOff>
    </xdr:to>
    <xdr:sp>
      <xdr:nvSpPr>
        <xdr:cNvPr id="26" name="TextBox 40"/>
        <xdr:cNvSpPr txBox="1">
          <a:spLocks noChangeArrowheads="1"/>
        </xdr:cNvSpPr>
      </xdr:nvSpPr>
      <xdr:spPr>
        <a:xfrm>
          <a:off x="8115300" y="8810625"/>
          <a:ext cx="200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3</xdr:col>
      <xdr:colOff>276225</xdr:colOff>
      <xdr:row>30</xdr:row>
      <xdr:rowOff>57150</xdr:rowOff>
    </xdr:from>
    <xdr:to>
      <xdr:col>3</xdr:col>
      <xdr:colOff>476250</xdr:colOff>
      <xdr:row>31</xdr:row>
      <xdr:rowOff>19050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4743450" y="76485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6</xdr:col>
      <xdr:colOff>200025</xdr:colOff>
      <xdr:row>30</xdr:row>
      <xdr:rowOff>66675</xdr:rowOff>
    </xdr:from>
    <xdr:to>
      <xdr:col>6</xdr:col>
      <xdr:colOff>400050</xdr:colOff>
      <xdr:row>31</xdr:row>
      <xdr:rowOff>28575</xdr:rowOff>
    </xdr:to>
    <xdr:sp>
      <xdr:nvSpPr>
        <xdr:cNvPr id="28" name="TextBox 42"/>
        <xdr:cNvSpPr txBox="1">
          <a:spLocks noChangeArrowheads="1"/>
        </xdr:cNvSpPr>
      </xdr:nvSpPr>
      <xdr:spPr>
        <a:xfrm>
          <a:off x="8096250" y="76581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276225</xdr:colOff>
      <xdr:row>30</xdr:row>
      <xdr:rowOff>57150</xdr:rowOff>
    </xdr:from>
    <xdr:to>
      <xdr:col>7</xdr:col>
      <xdr:colOff>476250</xdr:colOff>
      <xdr:row>31</xdr:row>
      <xdr:rowOff>19050</xdr:rowOff>
    </xdr:to>
    <xdr:sp>
      <xdr:nvSpPr>
        <xdr:cNvPr id="29" name="TextBox 43"/>
        <xdr:cNvSpPr txBox="1">
          <a:spLocks noChangeArrowheads="1"/>
        </xdr:cNvSpPr>
      </xdr:nvSpPr>
      <xdr:spPr>
        <a:xfrm>
          <a:off x="9315450" y="76485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276225</xdr:colOff>
      <xdr:row>34</xdr:row>
      <xdr:rowOff>57150</xdr:rowOff>
    </xdr:from>
    <xdr:to>
      <xdr:col>7</xdr:col>
      <xdr:colOff>476250</xdr:colOff>
      <xdr:row>35</xdr:row>
      <xdr:rowOff>19050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9315450" y="86010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  <xdr:twoCellAnchor>
    <xdr:from>
      <xdr:col>7</xdr:col>
      <xdr:colOff>276225</xdr:colOff>
      <xdr:row>35</xdr:row>
      <xdr:rowOff>28575</xdr:rowOff>
    </xdr:from>
    <xdr:to>
      <xdr:col>7</xdr:col>
      <xdr:colOff>476250</xdr:colOff>
      <xdr:row>35</xdr:row>
      <xdr:rowOff>276225</xdr:rowOff>
    </xdr:to>
    <xdr:sp>
      <xdr:nvSpPr>
        <xdr:cNvPr id="31" name="TextBox 46"/>
        <xdr:cNvSpPr txBox="1">
          <a:spLocks noChangeArrowheads="1"/>
        </xdr:cNvSpPr>
      </xdr:nvSpPr>
      <xdr:spPr>
        <a:xfrm>
          <a:off x="9315450" y="8810625"/>
          <a:ext cx="200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9.50390625" style="0" customWidth="1"/>
    <col min="2" max="2" width="14.875" style="0" customWidth="1"/>
    <col min="3" max="3" width="14.25390625" style="0" customWidth="1"/>
    <col min="4" max="8" width="15.00390625" style="0" customWidth="1"/>
    <col min="9" max="9" width="15.75390625" style="0" customWidth="1"/>
  </cols>
  <sheetData>
    <row r="1" spans="1:9" ht="16.5">
      <c r="A1" s="5" t="s">
        <v>16</v>
      </c>
      <c r="B1" s="1"/>
      <c r="C1" s="6"/>
      <c r="D1" s="6"/>
      <c r="E1" s="6"/>
      <c r="F1" s="6"/>
      <c r="G1" s="6"/>
      <c r="H1" s="5" t="s">
        <v>0</v>
      </c>
      <c r="I1" s="7" t="s">
        <v>17</v>
      </c>
    </row>
    <row r="2" spans="1:9" ht="16.5">
      <c r="A2" s="5" t="s">
        <v>28</v>
      </c>
      <c r="B2" s="2" t="s">
        <v>43</v>
      </c>
      <c r="C2" s="8"/>
      <c r="D2" s="8"/>
      <c r="E2" s="8"/>
      <c r="F2" s="8"/>
      <c r="G2" s="8"/>
      <c r="H2" s="5" t="s">
        <v>1</v>
      </c>
      <c r="I2" s="7" t="s">
        <v>18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4" t="s">
        <v>78</v>
      </c>
      <c r="B4" s="64"/>
      <c r="C4" s="64"/>
      <c r="D4" s="64"/>
      <c r="E4" s="64"/>
      <c r="F4" s="64"/>
      <c r="G4" s="64"/>
      <c r="H4" s="64"/>
      <c r="I4" s="64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5" t="s">
        <v>45</v>
      </c>
      <c r="B6" s="65"/>
      <c r="C6" s="65"/>
      <c r="D6" s="65"/>
      <c r="E6" s="65"/>
      <c r="F6" s="65"/>
      <c r="G6" s="65"/>
      <c r="H6" s="65"/>
      <c r="I6" s="65"/>
    </row>
    <row r="7" spans="1:9" ht="16.5">
      <c r="A7" s="10"/>
      <c r="B7" s="11" t="s">
        <v>2</v>
      </c>
      <c r="C7" s="12"/>
      <c r="D7" s="66" t="s">
        <v>19</v>
      </c>
      <c r="E7" s="67"/>
      <c r="F7" s="68"/>
      <c r="G7" s="13" t="s">
        <v>20</v>
      </c>
      <c r="H7" s="14"/>
      <c r="I7" s="14"/>
    </row>
    <row r="8" spans="1:9" ht="15.75">
      <c r="A8" s="15" t="s">
        <v>4</v>
      </c>
      <c r="B8" s="16" t="s">
        <v>5</v>
      </c>
      <c r="C8" s="17" t="s">
        <v>21</v>
      </c>
      <c r="D8" s="18" t="s">
        <v>22</v>
      </c>
      <c r="E8" s="19" t="s">
        <v>33</v>
      </c>
      <c r="F8" s="20" t="s">
        <v>6</v>
      </c>
      <c r="G8" s="21" t="s">
        <v>3</v>
      </c>
      <c r="H8" s="22"/>
      <c r="I8" s="22"/>
    </row>
    <row r="9" spans="1:9" ht="21" customHeight="1">
      <c r="A9" s="23" t="s">
        <v>7</v>
      </c>
      <c r="B9" s="24"/>
      <c r="C9" s="25"/>
      <c r="D9" s="26" t="s">
        <v>23</v>
      </c>
      <c r="E9" s="26" t="s">
        <v>8</v>
      </c>
      <c r="F9" s="26" t="s">
        <v>9</v>
      </c>
      <c r="G9" s="37" t="s">
        <v>15</v>
      </c>
      <c r="H9" s="38" t="s">
        <v>24</v>
      </c>
      <c r="I9" s="27" t="s">
        <v>25</v>
      </c>
    </row>
    <row r="10" spans="1:9" ht="18.75" customHeight="1">
      <c r="A10" s="40" t="s">
        <v>29</v>
      </c>
      <c r="B10" s="39" t="s">
        <v>26</v>
      </c>
      <c r="C10" s="49"/>
      <c r="D10" s="53">
        <f aca="true" t="shared" si="0" ref="D10:I10">+D11+D31+D50</f>
        <v>21021</v>
      </c>
      <c r="E10" s="53">
        <f t="shared" si="0"/>
        <v>0</v>
      </c>
      <c r="F10" s="53">
        <f t="shared" si="0"/>
        <v>18</v>
      </c>
      <c r="G10" s="53">
        <f t="shared" si="0"/>
        <v>604377</v>
      </c>
      <c r="H10" s="53">
        <f t="shared" si="0"/>
        <v>12296</v>
      </c>
      <c r="I10" s="53">
        <f t="shared" si="0"/>
        <v>592081</v>
      </c>
    </row>
    <row r="11" spans="1:9" ht="18.75" customHeight="1">
      <c r="A11" s="44" t="s">
        <v>30</v>
      </c>
      <c r="C11" s="49"/>
      <c r="D11" s="53">
        <f aca="true" t="shared" si="1" ref="D11:I11">+D12+D23</f>
        <v>16074</v>
      </c>
      <c r="E11" s="53">
        <f t="shared" si="1"/>
        <v>0</v>
      </c>
      <c r="F11" s="53">
        <f t="shared" si="1"/>
        <v>6</v>
      </c>
      <c r="G11" s="53">
        <f t="shared" si="1"/>
        <v>442586</v>
      </c>
      <c r="H11" s="53">
        <f t="shared" si="1"/>
        <v>0</v>
      </c>
      <c r="I11" s="53">
        <f t="shared" si="1"/>
        <v>442586</v>
      </c>
    </row>
    <row r="12" spans="1:9" ht="18.75" customHeight="1">
      <c r="A12" s="45" t="s">
        <v>46</v>
      </c>
      <c r="B12" s="28"/>
      <c r="C12" s="48"/>
      <c r="D12" s="54">
        <f aca="true" t="shared" si="2" ref="D12:I12">SUM(D13)</f>
        <v>14172</v>
      </c>
      <c r="E12" s="54">
        <f t="shared" si="2"/>
        <v>0</v>
      </c>
      <c r="F12" s="54">
        <f t="shared" si="2"/>
        <v>5</v>
      </c>
      <c r="G12" s="54">
        <f t="shared" si="2"/>
        <v>384954</v>
      </c>
      <c r="H12" s="54">
        <f t="shared" si="2"/>
        <v>0</v>
      </c>
      <c r="I12" s="54">
        <f t="shared" si="2"/>
        <v>384954</v>
      </c>
    </row>
    <row r="13" spans="1:9" ht="18.75" customHeight="1">
      <c r="A13" s="46" t="s">
        <v>32</v>
      </c>
      <c r="B13" s="51"/>
      <c r="C13" s="48"/>
      <c r="D13" s="54">
        <f aca="true" t="shared" si="3" ref="D13:I13">SUM(D14:D22)</f>
        <v>14172</v>
      </c>
      <c r="E13" s="54">
        <f t="shared" si="3"/>
        <v>0</v>
      </c>
      <c r="F13" s="54">
        <f t="shared" si="3"/>
        <v>5</v>
      </c>
      <c r="G13" s="54">
        <f t="shared" si="3"/>
        <v>384954</v>
      </c>
      <c r="H13" s="54">
        <f t="shared" si="3"/>
        <v>0</v>
      </c>
      <c r="I13" s="54">
        <f t="shared" si="3"/>
        <v>384954</v>
      </c>
    </row>
    <row r="14" spans="1:9" ht="23.25" customHeight="1">
      <c r="A14" s="41"/>
      <c r="B14" s="59" t="s">
        <v>76</v>
      </c>
      <c r="C14" s="49" t="s">
        <v>36</v>
      </c>
      <c r="D14" s="55">
        <v>230</v>
      </c>
      <c r="E14" s="55">
        <v>0</v>
      </c>
      <c r="F14" s="55">
        <v>0</v>
      </c>
      <c r="G14" s="55">
        <f aca="true" t="shared" si="4" ref="G14:G22">SUM(H14:I14)</f>
        <v>5718</v>
      </c>
      <c r="H14" s="55">
        <v>0</v>
      </c>
      <c r="I14" s="55">
        <v>5718</v>
      </c>
    </row>
    <row r="15" spans="1:9" ht="18.75" customHeight="1">
      <c r="A15" s="41"/>
      <c r="B15" s="59" t="s">
        <v>47</v>
      </c>
      <c r="C15" s="49" t="s">
        <v>39</v>
      </c>
      <c r="D15" s="55">
        <v>5477</v>
      </c>
      <c r="E15" s="55">
        <v>0</v>
      </c>
      <c r="F15" s="55">
        <v>0</v>
      </c>
      <c r="G15" s="55">
        <f t="shared" si="4"/>
        <v>203695</v>
      </c>
      <c r="H15" s="55">
        <v>0</v>
      </c>
      <c r="I15" s="55">
        <v>203695</v>
      </c>
    </row>
    <row r="16" spans="1:9" ht="18.75" customHeight="1">
      <c r="A16" s="41"/>
      <c r="B16" s="59" t="s">
        <v>47</v>
      </c>
      <c r="C16" s="49" t="s">
        <v>35</v>
      </c>
      <c r="D16" s="55">
        <v>1325</v>
      </c>
      <c r="E16" s="55">
        <v>0</v>
      </c>
      <c r="F16" s="55">
        <v>0</v>
      </c>
      <c r="G16" s="55">
        <f t="shared" si="4"/>
        <v>32234</v>
      </c>
      <c r="H16" s="55">
        <v>0</v>
      </c>
      <c r="I16" s="55">
        <v>32234</v>
      </c>
    </row>
    <row r="17" spans="1:9" ht="18.75" customHeight="1">
      <c r="A17" s="41"/>
      <c r="B17" s="59" t="s">
        <v>66</v>
      </c>
      <c r="C17" s="49" t="s">
        <v>70</v>
      </c>
      <c r="D17" s="55">
        <v>570</v>
      </c>
      <c r="E17" s="55">
        <v>0</v>
      </c>
      <c r="F17" s="55">
        <v>0</v>
      </c>
      <c r="G17" s="55">
        <f>SUM(H17:I17)</f>
        <v>11300</v>
      </c>
      <c r="H17" s="55">
        <v>0</v>
      </c>
      <c r="I17" s="55">
        <v>11300</v>
      </c>
    </row>
    <row r="18" spans="1:9" ht="36.75" customHeight="1">
      <c r="A18" s="41"/>
      <c r="B18" s="59" t="s">
        <v>75</v>
      </c>
      <c r="C18" s="49" t="s">
        <v>38</v>
      </c>
      <c r="D18" s="55">
        <v>1003</v>
      </c>
      <c r="E18" s="55">
        <v>0</v>
      </c>
      <c r="F18" s="55">
        <v>0</v>
      </c>
      <c r="G18" s="55">
        <f t="shared" si="4"/>
        <v>36310</v>
      </c>
      <c r="H18" s="55">
        <v>0</v>
      </c>
      <c r="I18" s="55">
        <v>36310</v>
      </c>
    </row>
    <row r="19" spans="1:9" ht="39" customHeight="1">
      <c r="A19" s="41"/>
      <c r="B19" s="59" t="s">
        <v>75</v>
      </c>
      <c r="C19" s="49" t="s">
        <v>74</v>
      </c>
      <c r="D19" s="55">
        <v>533</v>
      </c>
      <c r="E19" s="55">
        <v>0</v>
      </c>
      <c r="F19" s="55">
        <v>4</v>
      </c>
      <c r="G19" s="55">
        <f>SUM(H19:I19)</f>
        <v>17168</v>
      </c>
      <c r="H19" s="55">
        <v>0</v>
      </c>
      <c r="I19" s="55">
        <v>17168</v>
      </c>
    </row>
    <row r="20" spans="1:9" ht="18.75" customHeight="1">
      <c r="A20" s="41"/>
      <c r="B20" s="59" t="s">
        <v>47</v>
      </c>
      <c r="C20" s="49" t="s">
        <v>37</v>
      </c>
      <c r="D20" s="55">
        <v>210</v>
      </c>
      <c r="E20" s="55">
        <v>0</v>
      </c>
      <c r="F20" s="55">
        <v>0</v>
      </c>
      <c r="G20" s="55">
        <f t="shared" si="4"/>
        <v>7900</v>
      </c>
      <c r="H20" s="55">
        <v>0</v>
      </c>
      <c r="I20" s="55">
        <v>7900</v>
      </c>
    </row>
    <row r="21" spans="1:9" ht="18.75" customHeight="1">
      <c r="A21" s="41"/>
      <c r="B21" s="59" t="s">
        <v>47</v>
      </c>
      <c r="C21" s="49" t="s">
        <v>34</v>
      </c>
      <c r="D21" s="55">
        <v>4391</v>
      </c>
      <c r="E21" s="55">
        <v>0</v>
      </c>
      <c r="F21" s="55">
        <v>0</v>
      </c>
      <c r="G21" s="55">
        <f>SUM(H21:I21)</f>
        <v>58119</v>
      </c>
      <c r="H21" s="55">
        <v>0</v>
      </c>
      <c r="I21" s="55">
        <v>58119</v>
      </c>
    </row>
    <row r="22" spans="1:9" ht="18.75" customHeight="1">
      <c r="A22" s="41"/>
      <c r="B22" s="59" t="s">
        <v>66</v>
      </c>
      <c r="C22" s="49" t="s">
        <v>68</v>
      </c>
      <c r="D22" s="55">
        <v>433</v>
      </c>
      <c r="E22" s="55">
        <v>0</v>
      </c>
      <c r="F22" s="55">
        <v>1</v>
      </c>
      <c r="G22" s="55">
        <f t="shared" si="4"/>
        <v>12510</v>
      </c>
      <c r="H22" s="55">
        <v>0</v>
      </c>
      <c r="I22" s="55">
        <v>12510</v>
      </c>
    </row>
    <row r="23" spans="1:9" ht="18.75" customHeight="1">
      <c r="A23" s="45" t="s">
        <v>48</v>
      </c>
      <c r="B23" s="50"/>
      <c r="C23" s="49"/>
      <c r="D23" s="54">
        <f aca="true" t="shared" si="5" ref="D23:I23">D24</f>
        <v>1902</v>
      </c>
      <c r="E23" s="54">
        <f t="shared" si="5"/>
        <v>0</v>
      </c>
      <c r="F23" s="54">
        <f t="shared" si="5"/>
        <v>1</v>
      </c>
      <c r="G23" s="54">
        <f t="shared" si="5"/>
        <v>57632</v>
      </c>
      <c r="H23" s="54">
        <f t="shared" si="5"/>
        <v>0</v>
      </c>
      <c r="I23" s="54">
        <f t="shared" si="5"/>
        <v>57632</v>
      </c>
    </row>
    <row r="24" spans="1:9" ht="18.75" customHeight="1">
      <c r="A24" s="46" t="s">
        <v>32</v>
      </c>
      <c r="B24" s="50"/>
      <c r="C24" s="49"/>
      <c r="D24" s="54">
        <f aca="true" t="shared" si="6" ref="D24:I24">SUM(D25:D29)</f>
        <v>1902</v>
      </c>
      <c r="E24" s="54">
        <f t="shared" si="6"/>
        <v>0</v>
      </c>
      <c r="F24" s="54">
        <f t="shared" si="6"/>
        <v>1</v>
      </c>
      <c r="G24" s="54">
        <f t="shared" si="6"/>
        <v>57632</v>
      </c>
      <c r="H24" s="54">
        <f t="shared" si="6"/>
        <v>0</v>
      </c>
      <c r="I24" s="54">
        <f t="shared" si="6"/>
        <v>57632</v>
      </c>
    </row>
    <row r="25" spans="1:9" ht="18.75" customHeight="1">
      <c r="A25" s="42"/>
      <c r="B25" s="47" t="s">
        <v>49</v>
      </c>
      <c r="C25" s="49" t="s">
        <v>35</v>
      </c>
      <c r="D25" s="55">
        <v>890</v>
      </c>
      <c r="E25" s="55">
        <v>0</v>
      </c>
      <c r="F25" s="55">
        <v>0</v>
      </c>
      <c r="G25" s="55">
        <f>SUM(H25:I25)</f>
        <v>35159</v>
      </c>
      <c r="H25" s="55">
        <v>0</v>
      </c>
      <c r="I25" s="55">
        <v>35159</v>
      </c>
    </row>
    <row r="26" spans="1:9" ht="18.75" customHeight="1">
      <c r="A26" s="42"/>
      <c r="B26" s="47" t="s">
        <v>71</v>
      </c>
      <c r="C26" s="49" t="s">
        <v>70</v>
      </c>
      <c r="D26" s="55">
        <v>20</v>
      </c>
      <c r="E26" s="55">
        <v>0</v>
      </c>
      <c r="F26" s="55">
        <v>0</v>
      </c>
      <c r="G26" s="55">
        <f>SUM(H26:I26)</f>
        <v>1000</v>
      </c>
      <c r="H26" s="55">
        <v>0</v>
      </c>
      <c r="I26" s="55">
        <v>1000</v>
      </c>
    </row>
    <row r="27" spans="1:9" ht="18.75" customHeight="1">
      <c r="A27" s="42"/>
      <c r="B27" s="47" t="s">
        <v>49</v>
      </c>
      <c r="C27" s="49" t="s">
        <v>34</v>
      </c>
      <c r="D27" s="55">
        <v>751</v>
      </c>
      <c r="E27" s="55">
        <v>0</v>
      </c>
      <c r="F27" s="55">
        <v>0</v>
      </c>
      <c r="G27" s="55">
        <f>SUM(H27:I27)</f>
        <v>10178</v>
      </c>
      <c r="H27" s="55">
        <v>0</v>
      </c>
      <c r="I27" s="55">
        <v>10178</v>
      </c>
    </row>
    <row r="28" spans="1:9" ht="18.75" customHeight="1">
      <c r="A28" s="42"/>
      <c r="B28" s="47" t="s">
        <v>71</v>
      </c>
      <c r="C28" s="49" t="s">
        <v>50</v>
      </c>
      <c r="D28" s="55">
        <v>50</v>
      </c>
      <c r="E28" s="55">
        <v>0</v>
      </c>
      <c r="F28" s="55">
        <v>1</v>
      </c>
      <c r="G28" s="55">
        <f>SUM(H28:I28)</f>
        <v>9050</v>
      </c>
      <c r="H28" s="55">
        <v>0</v>
      </c>
      <c r="I28" s="55">
        <v>9050</v>
      </c>
    </row>
    <row r="29" spans="1:9" ht="18.75" customHeight="1">
      <c r="A29" s="42"/>
      <c r="B29" s="47" t="s">
        <v>69</v>
      </c>
      <c r="C29" s="49" t="s">
        <v>67</v>
      </c>
      <c r="D29" s="55">
        <v>191</v>
      </c>
      <c r="E29" s="55">
        <v>0</v>
      </c>
      <c r="F29" s="55">
        <v>0</v>
      </c>
      <c r="G29" s="55">
        <f>SUM(H29:I29)</f>
        <v>2245</v>
      </c>
      <c r="H29" s="55">
        <v>0</v>
      </c>
      <c r="I29" s="55">
        <v>2245</v>
      </c>
    </row>
    <row r="30" spans="1:9" ht="18.75" customHeight="1">
      <c r="A30" s="42"/>
      <c r="B30" s="47"/>
      <c r="C30" s="49"/>
      <c r="D30" s="55"/>
      <c r="E30" s="55"/>
      <c r="F30" s="55"/>
      <c r="G30" s="55"/>
      <c r="H30" s="55"/>
      <c r="I30" s="55"/>
    </row>
    <row r="31" spans="1:9" ht="18.75" customHeight="1">
      <c r="A31" s="44" t="s">
        <v>31</v>
      </c>
      <c r="B31" s="51"/>
      <c r="C31" s="49"/>
      <c r="D31" s="53">
        <f aca="true" t="shared" si="7" ref="D31:I31">+D33+D35+D40+D43+D46</f>
        <v>4553</v>
      </c>
      <c r="E31" s="53">
        <f t="shared" si="7"/>
        <v>0</v>
      </c>
      <c r="F31" s="53">
        <f t="shared" si="7"/>
        <v>12</v>
      </c>
      <c r="G31" s="53">
        <f t="shared" si="7"/>
        <v>139291</v>
      </c>
      <c r="H31" s="53">
        <f t="shared" si="7"/>
        <v>7796</v>
      </c>
      <c r="I31" s="53">
        <f t="shared" si="7"/>
        <v>131495</v>
      </c>
    </row>
    <row r="32" spans="1:9" ht="18.75" customHeight="1">
      <c r="A32" s="45" t="s">
        <v>51</v>
      </c>
      <c r="B32" s="51"/>
      <c r="C32" s="48"/>
      <c r="D32" s="54">
        <f>D33</f>
        <v>48</v>
      </c>
      <c r="E32" s="54">
        <f aca="true" t="shared" si="8" ref="E32:I33">SUM(E33)</f>
        <v>0</v>
      </c>
      <c r="F32" s="54">
        <f t="shared" si="8"/>
        <v>1</v>
      </c>
      <c r="G32" s="54">
        <f t="shared" si="8"/>
        <v>3000</v>
      </c>
      <c r="H32" s="54">
        <f t="shared" si="8"/>
        <v>0</v>
      </c>
      <c r="I32" s="54">
        <f t="shared" si="8"/>
        <v>3000</v>
      </c>
    </row>
    <row r="33" spans="1:9" ht="18.75" customHeight="1">
      <c r="A33" s="46" t="s">
        <v>32</v>
      </c>
      <c r="B33" s="51"/>
      <c r="C33" s="48"/>
      <c r="D33" s="54">
        <f>SUM(D34)</f>
        <v>48</v>
      </c>
      <c r="E33" s="54">
        <f t="shared" si="8"/>
        <v>0</v>
      </c>
      <c r="F33" s="54">
        <f t="shared" si="8"/>
        <v>1</v>
      </c>
      <c r="G33" s="54">
        <f t="shared" si="8"/>
        <v>3000</v>
      </c>
      <c r="H33" s="54">
        <f t="shared" si="8"/>
        <v>0</v>
      </c>
      <c r="I33" s="54">
        <f t="shared" si="8"/>
        <v>3000</v>
      </c>
    </row>
    <row r="34" spans="1:9" ht="18.75" customHeight="1">
      <c r="A34" s="41"/>
      <c r="B34" s="50" t="s">
        <v>52</v>
      </c>
      <c r="C34" s="49" t="s">
        <v>53</v>
      </c>
      <c r="D34" s="55">
        <v>48</v>
      </c>
      <c r="E34" s="55">
        <v>0</v>
      </c>
      <c r="F34" s="55">
        <v>1</v>
      </c>
      <c r="G34" s="55">
        <f>SUM(H34:I34)</f>
        <v>3000</v>
      </c>
      <c r="H34" s="55">
        <v>0</v>
      </c>
      <c r="I34" s="55">
        <v>3000</v>
      </c>
    </row>
    <row r="35" spans="1:9" ht="18.75" customHeight="1">
      <c r="A35" s="45" t="s">
        <v>40</v>
      </c>
      <c r="B35" s="51"/>
      <c r="C35" s="48"/>
      <c r="D35" s="54">
        <f>D36</f>
        <v>3991</v>
      </c>
      <c r="E35" s="54">
        <f>SUM(E36)</f>
        <v>0</v>
      </c>
      <c r="F35" s="54">
        <f>SUM(F36)</f>
        <v>0</v>
      </c>
      <c r="G35" s="54">
        <f>SUM(G36)</f>
        <v>113461</v>
      </c>
      <c r="H35" s="54">
        <f>SUM(H36)</f>
        <v>7691</v>
      </c>
      <c r="I35" s="54">
        <f>SUM(I36)</f>
        <v>105770</v>
      </c>
    </row>
    <row r="36" spans="1:9" ht="22.5" customHeight="1">
      <c r="A36" s="60" t="s">
        <v>32</v>
      </c>
      <c r="B36" s="61"/>
      <c r="C36" s="62"/>
      <c r="D36" s="63">
        <f aca="true" t="shared" si="9" ref="D36:I36">SUM(D37:D39)</f>
        <v>3991</v>
      </c>
      <c r="E36" s="63">
        <f t="shared" si="9"/>
        <v>0</v>
      </c>
      <c r="F36" s="63">
        <f t="shared" si="9"/>
        <v>0</v>
      </c>
      <c r="G36" s="63">
        <f t="shared" si="9"/>
        <v>113461</v>
      </c>
      <c r="H36" s="63">
        <f t="shared" si="9"/>
        <v>7691</v>
      </c>
      <c r="I36" s="63">
        <f t="shared" si="9"/>
        <v>105770</v>
      </c>
    </row>
    <row r="37" spans="1:9" ht="18.75" customHeight="1">
      <c r="A37" s="41"/>
      <c r="B37" s="50" t="s">
        <v>54</v>
      </c>
      <c r="C37" s="49" t="s">
        <v>53</v>
      </c>
      <c r="D37" s="55">
        <v>727</v>
      </c>
      <c r="E37" s="55">
        <v>0</v>
      </c>
      <c r="F37" s="55">
        <v>0</v>
      </c>
      <c r="G37" s="55">
        <f>SUM(H37:I37)</f>
        <v>19390</v>
      </c>
      <c r="H37" s="55">
        <v>0</v>
      </c>
      <c r="I37" s="55">
        <v>19390</v>
      </c>
    </row>
    <row r="38" spans="1:9" ht="39" customHeight="1">
      <c r="A38" s="41"/>
      <c r="B38" s="59" t="s">
        <v>56</v>
      </c>
      <c r="C38" s="49" t="s">
        <v>57</v>
      </c>
      <c r="D38" s="55">
        <v>157</v>
      </c>
      <c r="E38" s="55">
        <v>0</v>
      </c>
      <c r="F38" s="55">
        <v>0</v>
      </c>
      <c r="G38" s="55">
        <f>SUM(H38:I38)</f>
        <v>7691</v>
      </c>
      <c r="H38" s="55">
        <v>7691</v>
      </c>
      <c r="I38" s="55">
        <v>0</v>
      </c>
    </row>
    <row r="39" spans="1:9" ht="18.75" customHeight="1">
      <c r="A39" s="41"/>
      <c r="B39" s="50" t="s">
        <v>58</v>
      </c>
      <c r="C39" s="49" t="s">
        <v>59</v>
      </c>
      <c r="D39" s="55">
        <v>3107</v>
      </c>
      <c r="E39" s="55">
        <v>0</v>
      </c>
      <c r="F39" s="55">
        <v>0</v>
      </c>
      <c r="G39" s="55">
        <f>SUM(H39:I39)</f>
        <v>86380</v>
      </c>
      <c r="H39" s="55">
        <v>0</v>
      </c>
      <c r="I39" s="55">
        <v>86380</v>
      </c>
    </row>
    <row r="40" spans="1:9" ht="18.75" customHeight="1">
      <c r="A40" s="45" t="s">
        <v>60</v>
      </c>
      <c r="B40" s="51"/>
      <c r="C40" s="48"/>
      <c r="D40" s="54">
        <f>D41</f>
        <v>20</v>
      </c>
      <c r="E40" s="54">
        <f>SUM(E41)</f>
        <v>0</v>
      </c>
      <c r="F40" s="54">
        <f>SUM(F41)</f>
        <v>0</v>
      </c>
      <c r="G40" s="54">
        <f>SUM(G41)</f>
        <v>345</v>
      </c>
      <c r="H40" s="54">
        <f>SUM(H41)</f>
        <v>105</v>
      </c>
      <c r="I40" s="54">
        <f>SUM(I41)</f>
        <v>240</v>
      </c>
    </row>
    <row r="41" spans="1:9" ht="18.75" customHeight="1">
      <c r="A41" s="46" t="s">
        <v>32</v>
      </c>
      <c r="B41" s="51"/>
      <c r="C41" s="48"/>
      <c r="D41" s="54">
        <f aca="true" t="shared" si="10" ref="D41:I41">SUM(D42:D42)</f>
        <v>20</v>
      </c>
      <c r="E41" s="54">
        <f t="shared" si="10"/>
        <v>0</v>
      </c>
      <c r="F41" s="54">
        <f t="shared" si="10"/>
        <v>0</v>
      </c>
      <c r="G41" s="54">
        <f t="shared" si="10"/>
        <v>345</v>
      </c>
      <c r="H41" s="54">
        <f t="shared" si="10"/>
        <v>105</v>
      </c>
      <c r="I41" s="54">
        <f t="shared" si="10"/>
        <v>240</v>
      </c>
    </row>
    <row r="42" spans="1:9" ht="18.75" customHeight="1">
      <c r="A42" s="41"/>
      <c r="B42" s="50" t="s">
        <v>61</v>
      </c>
      <c r="C42" s="49" t="s">
        <v>62</v>
      </c>
      <c r="D42" s="55">
        <v>20</v>
      </c>
      <c r="E42" s="55">
        <v>0</v>
      </c>
      <c r="F42" s="55">
        <v>0</v>
      </c>
      <c r="G42" s="55">
        <f>SUM(H42:I42)</f>
        <v>345</v>
      </c>
      <c r="H42" s="55">
        <v>105</v>
      </c>
      <c r="I42" s="55">
        <v>240</v>
      </c>
    </row>
    <row r="43" spans="1:9" ht="18.75" customHeight="1">
      <c r="A43" s="45" t="s">
        <v>41</v>
      </c>
      <c r="B43" s="52"/>
      <c r="C43" s="48"/>
      <c r="D43" s="54">
        <f>D44</f>
        <v>389</v>
      </c>
      <c r="E43" s="54">
        <f aca="true" t="shared" si="11" ref="E43:I44">E44</f>
        <v>0</v>
      </c>
      <c r="F43" s="54">
        <f t="shared" si="11"/>
        <v>11</v>
      </c>
      <c r="G43" s="54">
        <f t="shared" si="11"/>
        <v>17785</v>
      </c>
      <c r="H43" s="54">
        <f t="shared" si="11"/>
        <v>0</v>
      </c>
      <c r="I43" s="54">
        <f t="shared" si="11"/>
        <v>17785</v>
      </c>
    </row>
    <row r="44" spans="1:9" ht="18.75" customHeight="1">
      <c r="A44" s="46" t="s">
        <v>32</v>
      </c>
      <c r="B44" s="52"/>
      <c r="C44" s="48"/>
      <c r="D44" s="54">
        <f>D45</f>
        <v>389</v>
      </c>
      <c r="E44" s="54">
        <f t="shared" si="11"/>
        <v>0</v>
      </c>
      <c r="F44" s="54">
        <f t="shared" si="11"/>
        <v>11</v>
      </c>
      <c r="G44" s="54">
        <f t="shared" si="11"/>
        <v>17785</v>
      </c>
      <c r="H44" s="54">
        <f t="shared" si="11"/>
        <v>0</v>
      </c>
      <c r="I44" s="54">
        <f t="shared" si="11"/>
        <v>17785</v>
      </c>
    </row>
    <row r="45" spans="1:9" ht="39" customHeight="1">
      <c r="A45" s="41"/>
      <c r="B45" s="59" t="s">
        <v>55</v>
      </c>
      <c r="C45" s="49" t="s">
        <v>53</v>
      </c>
      <c r="D45" s="55">
        <v>389</v>
      </c>
      <c r="E45" s="55">
        <v>0</v>
      </c>
      <c r="F45" s="55">
        <v>11</v>
      </c>
      <c r="G45" s="55">
        <f>SUM(H45:I45)</f>
        <v>17785</v>
      </c>
      <c r="H45" s="55">
        <v>0</v>
      </c>
      <c r="I45" s="55">
        <v>17785</v>
      </c>
    </row>
    <row r="46" spans="1:9" ht="18.75" customHeight="1">
      <c r="A46" s="45" t="s">
        <v>72</v>
      </c>
      <c r="B46" s="51"/>
      <c r="C46" s="48"/>
      <c r="D46" s="54">
        <f>D47</f>
        <v>105</v>
      </c>
      <c r="E46" s="54">
        <f aca="true" t="shared" si="12" ref="E46:I47">SUM(E47)</f>
        <v>0</v>
      </c>
      <c r="F46" s="54">
        <f t="shared" si="12"/>
        <v>0</v>
      </c>
      <c r="G46" s="54">
        <f t="shared" si="12"/>
        <v>4700</v>
      </c>
      <c r="H46" s="54">
        <f t="shared" si="12"/>
        <v>0</v>
      </c>
      <c r="I46" s="54">
        <f t="shared" si="12"/>
        <v>4700</v>
      </c>
    </row>
    <row r="47" spans="1:9" ht="18.75" customHeight="1">
      <c r="A47" s="46" t="s">
        <v>32</v>
      </c>
      <c r="B47" s="51"/>
      <c r="C47" s="48"/>
      <c r="D47" s="54">
        <f>SUM(D48)</f>
        <v>105</v>
      </c>
      <c r="E47" s="54">
        <f t="shared" si="12"/>
        <v>0</v>
      </c>
      <c r="F47" s="54">
        <f t="shared" si="12"/>
        <v>0</v>
      </c>
      <c r="G47" s="54">
        <f t="shared" si="12"/>
        <v>4700</v>
      </c>
      <c r="H47" s="54">
        <f t="shared" si="12"/>
        <v>0</v>
      </c>
      <c r="I47" s="54">
        <f t="shared" si="12"/>
        <v>4700</v>
      </c>
    </row>
    <row r="48" spans="1:9" ht="18.75" customHeight="1">
      <c r="A48" s="41"/>
      <c r="B48" s="50" t="s">
        <v>73</v>
      </c>
      <c r="C48" s="49" t="s">
        <v>70</v>
      </c>
      <c r="D48" s="55">
        <v>105</v>
      </c>
      <c r="E48" s="55">
        <v>0</v>
      </c>
      <c r="F48" s="55">
        <v>0</v>
      </c>
      <c r="G48" s="55">
        <f>SUM(H48:I48)</f>
        <v>4700</v>
      </c>
      <c r="H48" s="55">
        <v>0</v>
      </c>
      <c r="I48" s="55">
        <v>4700</v>
      </c>
    </row>
    <row r="49" spans="1:9" ht="16.5" customHeight="1">
      <c r="A49" s="41"/>
      <c r="B49" s="50"/>
      <c r="C49" s="49"/>
      <c r="D49" s="55"/>
      <c r="E49" s="55"/>
      <c r="F49" s="55"/>
      <c r="G49" s="55"/>
      <c r="H49" s="55"/>
      <c r="I49" s="55"/>
    </row>
    <row r="50" spans="1:9" ht="18.75" customHeight="1">
      <c r="A50" s="44" t="s">
        <v>63</v>
      </c>
      <c r="B50" s="51"/>
      <c r="C50" s="49"/>
      <c r="D50" s="53">
        <f aca="true" t="shared" si="13" ref="D50:I50">SUM(D51)</f>
        <v>394</v>
      </c>
      <c r="E50" s="53">
        <f t="shared" si="13"/>
        <v>0</v>
      </c>
      <c r="F50" s="53">
        <f t="shared" si="13"/>
        <v>0</v>
      </c>
      <c r="G50" s="53">
        <f t="shared" si="13"/>
        <v>22500</v>
      </c>
      <c r="H50" s="53">
        <f t="shared" si="13"/>
        <v>4500</v>
      </c>
      <c r="I50" s="53">
        <f t="shared" si="13"/>
        <v>18000</v>
      </c>
    </row>
    <row r="51" spans="1:9" ht="18.75" customHeight="1">
      <c r="A51" s="45" t="s">
        <v>64</v>
      </c>
      <c r="B51" s="51"/>
      <c r="C51" s="48"/>
      <c r="D51" s="54">
        <f>D52</f>
        <v>394</v>
      </c>
      <c r="E51" s="54">
        <f aca="true" t="shared" si="14" ref="E51:I52">SUM(E52)</f>
        <v>0</v>
      </c>
      <c r="F51" s="54">
        <f t="shared" si="14"/>
        <v>0</v>
      </c>
      <c r="G51" s="54">
        <f t="shared" si="14"/>
        <v>22500</v>
      </c>
      <c r="H51" s="54">
        <f t="shared" si="14"/>
        <v>4500</v>
      </c>
      <c r="I51" s="54">
        <f t="shared" si="14"/>
        <v>18000</v>
      </c>
    </row>
    <row r="52" spans="1:9" ht="18.75" customHeight="1">
      <c r="A52" s="46" t="s">
        <v>32</v>
      </c>
      <c r="B52" s="51"/>
      <c r="C52" s="48"/>
      <c r="D52" s="54">
        <f>SUM(D53)</f>
        <v>394</v>
      </c>
      <c r="E52" s="54">
        <f t="shared" si="14"/>
        <v>0</v>
      </c>
      <c r="F52" s="54">
        <f t="shared" si="14"/>
        <v>0</v>
      </c>
      <c r="G52" s="54">
        <f t="shared" si="14"/>
        <v>22500</v>
      </c>
      <c r="H52" s="54">
        <f t="shared" si="14"/>
        <v>4500</v>
      </c>
      <c r="I52" s="54">
        <f t="shared" si="14"/>
        <v>18000</v>
      </c>
    </row>
    <row r="53" spans="1:9" ht="42.75" customHeight="1">
      <c r="A53" s="41"/>
      <c r="B53" s="59" t="s">
        <v>65</v>
      </c>
      <c r="C53" s="49" t="s">
        <v>57</v>
      </c>
      <c r="D53" s="55">
        <v>394</v>
      </c>
      <c r="E53" s="55">
        <v>0</v>
      </c>
      <c r="F53" s="55">
        <v>0</v>
      </c>
      <c r="G53" s="55">
        <f>SUM(H53:I53)</f>
        <v>22500</v>
      </c>
      <c r="H53" s="55">
        <v>4500</v>
      </c>
      <c r="I53" s="55">
        <v>18000</v>
      </c>
    </row>
    <row r="54" spans="1:9" ht="6" customHeight="1">
      <c r="A54" s="43"/>
      <c r="B54" s="30"/>
      <c r="C54" s="56"/>
      <c r="D54" s="57"/>
      <c r="E54" s="57"/>
      <c r="F54" s="57"/>
      <c r="G54" s="57"/>
      <c r="H54" s="57"/>
      <c r="I54" s="58"/>
    </row>
    <row r="55" spans="1:9" ht="15" customHeight="1">
      <c r="A55" s="28"/>
      <c r="B55" s="28"/>
      <c r="C55" s="29"/>
      <c r="D55" s="29"/>
      <c r="E55" s="29"/>
      <c r="F55" s="29"/>
      <c r="G55" s="9"/>
      <c r="H55" s="29"/>
      <c r="I55" s="29"/>
    </row>
    <row r="56" spans="1:9" ht="16.5">
      <c r="A56" s="9"/>
      <c r="B56" s="9"/>
      <c r="C56" s="9"/>
      <c r="D56" s="9"/>
      <c r="E56" s="31" t="s">
        <v>14</v>
      </c>
      <c r="F56" s="9"/>
      <c r="G56" s="9"/>
      <c r="H56" s="9"/>
      <c r="I56" s="9"/>
    </row>
    <row r="57" spans="1:9" ht="16.5">
      <c r="A57" s="31" t="s">
        <v>13</v>
      </c>
      <c r="B57" s="31" t="s">
        <v>12</v>
      </c>
      <c r="C57" s="4"/>
      <c r="D57" s="9"/>
      <c r="E57" s="9"/>
      <c r="F57" s="9"/>
      <c r="G57" s="9"/>
      <c r="H57" s="32" t="s">
        <v>11</v>
      </c>
      <c r="I57" s="9"/>
    </row>
    <row r="58" spans="1:9" ht="16.5">
      <c r="A58" s="9"/>
      <c r="B58" s="9"/>
      <c r="C58" s="9"/>
      <c r="D58" s="9"/>
      <c r="E58" s="31" t="s">
        <v>10</v>
      </c>
      <c r="F58" s="9"/>
      <c r="G58" s="9"/>
      <c r="H58" s="9"/>
      <c r="I58" s="9"/>
    </row>
    <row r="59" spans="1:9" ht="19.5" customHeight="1">
      <c r="A59" s="31" t="s">
        <v>27</v>
      </c>
      <c r="B59" s="33"/>
      <c r="C59" s="33"/>
      <c r="D59" s="33"/>
      <c r="E59" s="33"/>
      <c r="F59" s="33"/>
      <c r="G59" s="9"/>
      <c r="H59" s="9"/>
      <c r="I59" s="9"/>
    </row>
    <row r="60" spans="1:9" ht="19.5" customHeight="1">
      <c r="A60" s="31" t="s">
        <v>42</v>
      </c>
      <c r="B60" s="3"/>
      <c r="C60" s="34"/>
      <c r="D60" s="35"/>
      <c r="E60" s="34"/>
      <c r="F60" s="1"/>
      <c r="G60" s="34"/>
      <c r="H60" s="34"/>
      <c r="I60" s="34"/>
    </row>
    <row r="61" spans="1:9" ht="19.5" customHeight="1">
      <c r="A61" s="31" t="s">
        <v>44</v>
      </c>
      <c r="B61" s="35"/>
      <c r="C61" s="35"/>
      <c r="D61" s="35"/>
      <c r="E61" s="35"/>
      <c r="F61" s="35"/>
      <c r="G61" s="35"/>
      <c r="H61" s="35"/>
      <c r="I61" s="35"/>
    </row>
    <row r="62" spans="1:9" ht="19.5" customHeight="1">
      <c r="A62" s="9" t="s">
        <v>77</v>
      </c>
      <c r="B62" s="4"/>
      <c r="C62" s="4"/>
      <c r="D62" s="4"/>
      <c r="E62" s="4"/>
      <c r="F62" s="4"/>
      <c r="G62" s="4"/>
      <c r="H62" s="4"/>
      <c r="I62" s="36" t="s">
        <v>79</v>
      </c>
    </row>
    <row r="63" spans="1:9" ht="19.5" customHeight="1">
      <c r="A63" s="9" t="s">
        <v>80</v>
      </c>
      <c r="B63" s="4"/>
      <c r="C63" s="4"/>
      <c r="D63" s="4"/>
      <c r="E63" s="4"/>
      <c r="F63" s="4"/>
      <c r="G63" s="4"/>
      <c r="H63" s="4"/>
      <c r="I63" s="4"/>
    </row>
  </sheetData>
  <mergeCells count="3">
    <mergeCell ref="A4:I4"/>
    <mergeCell ref="A6:I6"/>
    <mergeCell ref="D7:F7"/>
  </mergeCells>
  <printOptions horizontalCentered="1"/>
  <pageMargins left="0.83" right="0.7480314960629921" top="0.99" bottom="1.13" header="0.5905511811023623" footer="0.55"/>
  <pageSetup horizontalDpi="600" verticalDpi="600" orientation="landscape" paperSize="8" r:id="rId2"/>
  <headerFooter alignWithMargins="0">
    <oddFooter>&amp;C&amp;"標楷體,標準"第&amp;P頁</oddFooter>
  </headerFooter>
  <ignoredErrors>
    <ignoredError sqref="G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天災區排</dc:title>
  <dc:subject>天災區排</dc:subject>
  <dc:creator>會計室</dc:creator>
  <cp:keywords>統計</cp:keywords>
  <dc:description/>
  <cp:lastModifiedBy>孫曉凡</cp:lastModifiedBy>
  <cp:lastPrinted>2015-07-28T01:33:44Z</cp:lastPrinted>
  <dcterms:created xsi:type="dcterms:W3CDTF">1997-04-27T05:47:46Z</dcterms:created>
  <dcterms:modified xsi:type="dcterms:W3CDTF">2015-07-31T01:24:49Z</dcterms:modified>
  <cp:category>I2Z</cp:category>
  <cp:version/>
  <cp:contentType/>
  <cp:contentStatus/>
</cp:coreProperties>
</file>