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620" windowWidth="11805" windowHeight="6030" activeTab="0"/>
  </bookViews>
  <sheets>
    <sheet name="102年" sheetId="1" r:id="rId1"/>
  </sheets>
  <definedNames>
    <definedName name="_xlnm.Print_Area" localSheetId="0">'102年'!$A$1:$I$80</definedName>
    <definedName name="_xlnm.Print_Titles" localSheetId="0">'102年'!$1:$9</definedName>
  </definedNames>
  <calcPr fullCalcOnLoad="1"/>
</workbook>
</file>

<file path=xl/sharedStrings.xml><?xml version="1.0" encoding="utf-8"?>
<sst xmlns="http://schemas.openxmlformats.org/spreadsheetml/2006/main" count="141" uniqueCount="87">
  <si>
    <t>編製機關</t>
  </si>
  <si>
    <t>表    號</t>
  </si>
  <si>
    <t>　</t>
  </si>
  <si>
    <t>(新臺幣千元)</t>
  </si>
  <si>
    <t>災害種類</t>
  </si>
  <si>
    <t>災害時間</t>
  </si>
  <si>
    <t>其　　他</t>
  </si>
  <si>
    <t>(災害名稱)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</si>
  <si>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</si>
  <si>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</si>
  <si>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</si>
  <si>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</si>
  <si>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</si>
  <si>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</si>
  <si>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</si>
  <si>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總計</t>
  </si>
  <si>
    <t>公  開  類</t>
  </si>
  <si>
    <t>經濟部水利署</t>
  </si>
  <si>
    <t>1140-00-03</t>
  </si>
  <si>
    <t>受　　災　　情　　形</t>
  </si>
  <si>
    <t>預　　估　　經　　費</t>
  </si>
  <si>
    <t>縣市別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</si>
  <si>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</si>
  <si>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(公尺)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</si>
  <si>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</si>
  <si>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復建</t>
  </si>
  <si>
    <t xml:space="preserve"> </t>
  </si>
  <si>
    <t>資料來源：本署所屬各河川局、各直轄市政府、各縣(市)政府。</t>
  </si>
  <si>
    <t>年      報</t>
  </si>
  <si>
    <t>天然災害區域排水設施受損情形(本表共3頁)</t>
  </si>
  <si>
    <t>總計</t>
  </si>
  <si>
    <t>颱風合計</t>
  </si>
  <si>
    <t>豪雨合計</t>
  </si>
  <si>
    <t>中央管區域排水小計</t>
  </si>
  <si>
    <t>縣（市）管區域排水小計</t>
  </si>
  <si>
    <t>水 門</t>
  </si>
  <si>
    <t>宜蘭縣</t>
  </si>
  <si>
    <t>花蓮縣</t>
  </si>
  <si>
    <t>南投縣</t>
  </si>
  <si>
    <t>屏東縣</t>
  </si>
  <si>
    <t>苗栗縣</t>
  </si>
  <si>
    <t>桃園縣</t>
  </si>
  <si>
    <t>高雄市</t>
  </si>
  <si>
    <t>雲林縣</t>
  </si>
  <si>
    <t>新北市</t>
  </si>
  <si>
    <t>新竹市</t>
  </si>
  <si>
    <t>嘉義市</t>
  </si>
  <si>
    <t>嘉義縣</t>
  </si>
  <si>
    <t>彰化縣</t>
  </si>
  <si>
    <t>臺中市</t>
  </si>
  <si>
    <t>臺東縣</t>
  </si>
  <si>
    <t>臺南市</t>
  </si>
  <si>
    <t>澎湖縣</t>
  </si>
  <si>
    <t>102.07.12</t>
  </si>
  <si>
    <t>102.08.29</t>
  </si>
  <si>
    <t>基隆市</t>
  </si>
  <si>
    <t>102.07.13</t>
  </si>
  <si>
    <t>蘇力颱風計</t>
  </si>
  <si>
    <t>潭美颱風計</t>
  </si>
  <si>
    <t>康芮颱風計</t>
  </si>
  <si>
    <t>天兔颱風計</t>
  </si>
  <si>
    <t>菲特颱風計</t>
  </si>
  <si>
    <t>102.07.11
~102.07.13</t>
  </si>
  <si>
    <t>102.07.13</t>
  </si>
  <si>
    <t>102.07.11</t>
  </si>
  <si>
    <t>102.07.12
~102.07.13</t>
  </si>
  <si>
    <t>102.08.20</t>
  </si>
  <si>
    <t>102.08.22</t>
  </si>
  <si>
    <t>102.08.21</t>
  </si>
  <si>
    <t>102.08.27
~102.08.29</t>
  </si>
  <si>
    <t>102.08.27</t>
  </si>
  <si>
    <t>102.09.21</t>
  </si>
  <si>
    <t>102.09.19
~102.09.21</t>
  </si>
  <si>
    <t>102.09.19</t>
  </si>
  <si>
    <t>102.10.06</t>
  </si>
  <si>
    <t>5月豪雨計</t>
  </si>
  <si>
    <t>8月豪雨計</t>
  </si>
  <si>
    <t>102.05.19</t>
  </si>
  <si>
    <t>102.05.20</t>
  </si>
  <si>
    <t>102.08.31</t>
  </si>
  <si>
    <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</si>
  <si>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t>填表說明：1.本表由本署會計室編製1式2份，1份送本署河川海岸組，1份自存，並公布於本署網站。</t>
  </si>
  <si>
    <r>
      <t>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日前</t>
    </r>
    <r>
      <rPr>
        <sz val="11"/>
        <rFont val="標楷體"/>
        <family val="4"/>
      </rPr>
      <t>編報</t>
    </r>
  </si>
  <si>
    <t>　　　　　2.各填報單位於次年1月底前將年報資料報送本署，由本署於次年3月15日前完成彙編。</t>
  </si>
  <si>
    <t>附   註：受災情形中『其他(處)』欄包含固床工、護欄、防汛道路、擋土牆、箱涵及便橋等項目。</t>
  </si>
  <si>
    <t>102.07.11
~102.07.12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</si>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</sst>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 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3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 vertical="center"/>
    </xf>
    <xf numFmtId="11" fontId="9" fillId="0" borderId="7" xfId="0" applyNumberFormat="1" applyFont="1" applyBorder="1" applyAlignment="1">
      <alignment horizontal="center" vertical="center"/>
    </xf>
    <xf numFmtId="11" fontId="9" fillId="0" borderId="7" xfId="0" applyNumberFormat="1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49" fontId="9" fillId="0" borderId="12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81" fontId="9" fillId="0" borderId="0" xfId="16" applyFont="1" applyBorder="1" applyAlignment="1">
      <alignment/>
    </xf>
    <xf numFmtId="0" fontId="9" fillId="0" borderId="9" xfId="0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81" fontId="9" fillId="0" borderId="0" xfId="16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Continuous" vertical="center" wrapText="1"/>
    </xf>
    <xf numFmtId="0" fontId="9" fillId="0" borderId="1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 indent="3"/>
    </xf>
    <xf numFmtId="41" fontId="7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vertical="center"/>
    </xf>
    <xf numFmtId="41" fontId="13" fillId="0" borderId="0" xfId="16" applyNumberFormat="1" applyFont="1" applyBorder="1" applyAlignment="1">
      <alignment vertical="center"/>
    </xf>
    <xf numFmtId="41" fontId="7" fillId="0" borderId="0" xfId="16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41" fontId="7" fillId="0" borderId="1" xfId="16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41" fontId="7" fillId="0" borderId="6" xfId="16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D10" sqref="D10"/>
    </sheetView>
  </sheetViews>
  <sheetFormatPr defaultColWidth="9.00390625" defaultRowHeight="15.75"/>
  <cols>
    <col min="1" max="1" width="29.50390625" style="0" customWidth="1"/>
    <col min="2" max="2" width="14.875" style="0" customWidth="1"/>
    <col min="3" max="3" width="14.25390625" style="0" customWidth="1"/>
    <col min="4" max="8" width="15.00390625" style="0" customWidth="1"/>
    <col min="9" max="9" width="15.75390625" style="0" customWidth="1"/>
  </cols>
  <sheetData>
    <row r="1" spans="1:9" ht="16.5">
      <c r="A1" s="5" t="s">
        <v>16</v>
      </c>
      <c r="B1" s="1"/>
      <c r="C1" s="6"/>
      <c r="D1" s="6"/>
      <c r="E1" s="6"/>
      <c r="F1" s="6"/>
      <c r="G1" s="6"/>
      <c r="H1" s="5" t="s">
        <v>0</v>
      </c>
      <c r="I1" s="7" t="s">
        <v>17</v>
      </c>
    </row>
    <row r="2" spans="1:9" ht="16.5">
      <c r="A2" s="5" t="s">
        <v>28</v>
      </c>
      <c r="B2" s="2" t="s">
        <v>82</v>
      </c>
      <c r="C2" s="8"/>
      <c r="D2" s="8"/>
      <c r="E2" s="8"/>
      <c r="F2" s="8"/>
      <c r="G2" s="8"/>
      <c r="H2" s="5" t="s">
        <v>1</v>
      </c>
      <c r="I2" s="7" t="s">
        <v>18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7" t="s">
        <v>29</v>
      </c>
      <c r="B4" s="67"/>
      <c r="C4" s="67"/>
      <c r="D4" s="67"/>
      <c r="E4" s="67"/>
      <c r="F4" s="67"/>
      <c r="G4" s="67"/>
      <c r="H4" s="67"/>
      <c r="I4" s="67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8" t="s">
        <v>80</v>
      </c>
      <c r="B6" s="68"/>
      <c r="C6" s="68"/>
      <c r="D6" s="68"/>
      <c r="E6" s="68"/>
      <c r="F6" s="68"/>
      <c r="G6" s="68"/>
      <c r="H6" s="68"/>
      <c r="I6" s="68"/>
    </row>
    <row r="7" spans="1:9" ht="16.5">
      <c r="A7" s="10"/>
      <c r="B7" s="11" t="s">
        <v>2</v>
      </c>
      <c r="C7" s="12"/>
      <c r="D7" s="69" t="s">
        <v>19</v>
      </c>
      <c r="E7" s="70"/>
      <c r="F7" s="71"/>
      <c r="G7" s="13" t="s">
        <v>20</v>
      </c>
      <c r="H7" s="14"/>
      <c r="I7" s="14"/>
    </row>
    <row r="8" spans="1:9" ht="15.75">
      <c r="A8" s="15" t="s">
        <v>4</v>
      </c>
      <c r="B8" s="16" t="s">
        <v>5</v>
      </c>
      <c r="C8" s="17" t="s">
        <v>21</v>
      </c>
      <c r="D8" s="18" t="s">
        <v>22</v>
      </c>
      <c r="E8" s="19" t="s">
        <v>35</v>
      </c>
      <c r="F8" s="20" t="s">
        <v>6</v>
      </c>
      <c r="G8" s="21" t="s">
        <v>3</v>
      </c>
      <c r="H8" s="22"/>
      <c r="I8" s="22"/>
    </row>
    <row r="9" spans="1:9" ht="21" customHeight="1">
      <c r="A9" s="23" t="s">
        <v>7</v>
      </c>
      <c r="B9" s="24"/>
      <c r="C9" s="25"/>
      <c r="D9" s="26" t="s">
        <v>23</v>
      </c>
      <c r="E9" s="26" t="s">
        <v>8</v>
      </c>
      <c r="F9" s="26" t="s">
        <v>9</v>
      </c>
      <c r="G9" s="37" t="s">
        <v>15</v>
      </c>
      <c r="H9" s="38" t="s">
        <v>24</v>
      </c>
      <c r="I9" s="27" t="s">
        <v>25</v>
      </c>
    </row>
    <row r="10" spans="1:9" ht="18.75" customHeight="1">
      <c r="A10" s="41" t="s">
        <v>30</v>
      </c>
      <c r="B10" s="39" t="s">
        <v>26</v>
      </c>
      <c r="C10" s="50"/>
      <c r="D10" s="54">
        <f aca="true" t="shared" si="0" ref="D10:I10">+D11+D63</f>
        <v>68697</v>
      </c>
      <c r="E10" s="54">
        <f t="shared" si="0"/>
        <v>5</v>
      </c>
      <c r="F10" s="54">
        <f t="shared" si="0"/>
        <v>15</v>
      </c>
      <c r="G10" s="54">
        <f t="shared" si="0"/>
        <v>1703799</v>
      </c>
      <c r="H10" s="54">
        <f t="shared" si="0"/>
        <v>21037</v>
      </c>
      <c r="I10" s="54">
        <f t="shared" si="0"/>
        <v>1682762</v>
      </c>
    </row>
    <row r="11" spans="1:9" ht="18.75" customHeight="1">
      <c r="A11" s="45" t="s">
        <v>31</v>
      </c>
      <c r="C11" s="50"/>
      <c r="D11" s="54">
        <f aca="true" t="shared" si="1" ref="D11:I11">+D12+D28+D38+D53+D60</f>
        <v>65622</v>
      </c>
      <c r="E11" s="54">
        <f t="shared" si="1"/>
        <v>5</v>
      </c>
      <c r="F11" s="54">
        <f t="shared" si="1"/>
        <v>15</v>
      </c>
      <c r="G11" s="54">
        <f t="shared" si="1"/>
        <v>1587874</v>
      </c>
      <c r="H11" s="54">
        <f t="shared" si="1"/>
        <v>21037</v>
      </c>
      <c r="I11" s="54">
        <f t="shared" si="1"/>
        <v>1566837</v>
      </c>
    </row>
    <row r="12" spans="1:9" ht="18.75" customHeight="1">
      <c r="A12" s="46" t="s">
        <v>57</v>
      </c>
      <c r="B12" s="28"/>
      <c r="C12" s="49"/>
      <c r="D12" s="55">
        <f aca="true" t="shared" si="2" ref="D12:I12">+D13+D15</f>
        <v>18394</v>
      </c>
      <c r="E12" s="55">
        <f t="shared" si="2"/>
        <v>2</v>
      </c>
      <c r="F12" s="55">
        <f t="shared" si="2"/>
        <v>7</v>
      </c>
      <c r="G12" s="55">
        <f t="shared" si="2"/>
        <v>449088</v>
      </c>
      <c r="H12" s="55">
        <f t="shared" si="2"/>
        <v>5288</v>
      </c>
      <c r="I12" s="55">
        <f t="shared" si="2"/>
        <v>443800</v>
      </c>
    </row>
    <row r="13" spans="1:9" ht="18.75" customHeight="1">
      <c r="A13" s="47" t="s">
        <v>33</v>
      </c>
      <c r="B13" s="28"/>
      <c r="C13" s="49"/>
      <c r="D13" s="55">
        <f>D14</f>
        <v>140</v>
      </c>
      <c r="E13" s="55">
        <f>E14</f>
        <v>0</v>
      </c>
      <c r="F13" s="55">
        <f>F14</f>
        <v>0</v>
      </c>
      <c r="G13" s="55">
        <f>G14</f>
        <v>5000</v>
      </c>
      <c r="H13" s="55">
        <f>SUM(H14:H14)</f>
        <v>5000</v>
      </c>
      <c r="I13" s="55">
        <f>SUM(I14:I14)</f>
        <v>0</v>
      </c>
    </row>
    <row r="14" spans="1:9" ht="18.75" customHeight="1">
      <c r="A14" s="42"/>
      <c r="B14" s="51" t="s">
        <v>53</v>
      </c>
      <c r="C14" s="50" t="s">
        <v>45</v>
      </c>
      <c r="D14" s="56">
        <v>140</v>
      </c>
      <c r="E14" s="56">
        <v>0</v>
      </c>
      <c r="F14" s="56">
        <v>0</v>
      </c>
      <c r="G14" s="56">
        <f>SUM(H14:I14)</f>
        <v>5000</v>
      </c>
      <c r="H14" s="56">
        <v>5000</v>
      </c>
      <c r="I14" s="56">
        <v>0</v>
      </c>
    </row>
    <row r="15" spans="1:9" ht="18.75" customHeight="1">
      <c r="A15" s="47" t="s">
        <v>34</v>
      </c>
      <c r="B15" s="52"/>
      <c r="C15" s="49"/>
      <c r="D15" s="55">
        <f aca="true" t="shared" si="3" ref="D15:I15">SUM(D16:D27)</f>
        <v>18254</v>
      </c>
      <c r="E15" s="55">
        <f t="shared" si="3"/>
        <v>2</v>
      </c>
      <c r="F15" s="55">
        <f t="shared" si="3"/>
        <v>7</v>
      </c>
      <c r="G15" s="55">
        <f t="shared" si="3"/>
        <v>444088</v>
      </c>
      <c r="H15" s="55">
        <f t="shared" si="3"/>
        <v>288</v>
      </c>
      <c r="I15" s="55">
        <f t="shared" si="3"/>
        <v>443800</v>
      </c>
    </row>
    <row r="16" spans="1:9" ht="36" customHeight="1">
      <c r="A16" s="42"/>
      <c r="B16" s="60" t="s">
        <v>85</v>
      </c>
      <c r="C16" s="50" t="s">
        <v>44</v>
      </c>
      <c r="D16" s="56">
        <v>22</v>
      </c>
      <c r="E16" s="56">
        <v>0</v>
      </c>
      <c r="F16" s="56">
        <v>0</v>
      </c>
      <c r="G16" s="56">
        <f>SUM(H16:I16)</f>
        <v>388</v>
      </c>
      <c r="H16" s="56">
        <v>288</v>
      </c>
      <c r="I16" s="56">
        <v>100</v>
      </c>
    </row>
    <row r="17" spans="1:9" ht="36" customHeight="1">
      <c r="A17" s="42"/>
      <c r="B17" s="60" t="s">
        <v>62</v>
      </c>
      <c r="C17" s="50" t="s">
        <v>49</v>
      </c>
      <c r="D17" s="56">
        <v>1642</v>
      </c>
      <c r="E17" s="56">
        <v>0</v>
      </c>
      <c r="F17" s="56">
        <v>7</v>
      </c>
      <c r="G17" s="56">
        <f aca="true" t="shared" si="4" ref="G17:G27">SUM(H17:I17)</f>
        <v>47050</v>
      </c>
      <c r="H17" s="56">
        <v>0</v>
      </c>
      <c r="I17" s="56">
        <v>47050</v>
      </c>
    </row>
    <row r="18" spans="1:9" ht="18.75" customHeight="1">
      <c r="A18" s="42"/>
      <c r="B18" s="51" t="s">
        <v>53</v>
      </c>
      <c r="C18" s="50" t="s">
        <v>51</v>
      </c>
      <c r="D18" s="56">
        <v>553</v>
      </c>
      <c r="E18" s="56">
        <v>0</v>
      </c>
      <c r="F18" s="56">
        <v>0</v>
      </c>
      <c r="G18" s="56">
        <f t="shared" si="4"/>
        <v>17685</v>
      </c>
      <c r="H18" s="56">
        <v>0</v>
      </c>
      <c r="I18" s="56">
        <v>17685</v>
      </c>
    </row>
    <row r="19" spans="1:9" ht="18.75" customHeight="1">
      <c r="A19" s="42"/>
      <c r="B19" s="51" t="s">
        <v>63</v>
      </c>
      <c r="C19" s="50" t="s">
        <v>42</v>
      </c>
      <c r="D19" s="56">
        <v>3479</v>
      </c>
      <c r="E19" s="56">
        <v>2</v>
      </c>
      <c r="F19" s="56">
        <v>0</v>
      </c>
      <c r="G19" s="56">
        <f t="shared" si="4"/>
        <v>125538</v>
      </c>
      <c r="H19" s="56">
        <v>0</v>
      </c>
      <c r="I19" s="56">
        <v>125538</v>
      </c>
    </row>
    <row r="20" spans="1:9" ht="18.75" customHeight="1">
      <c r="A20" s="42"/>
      <c r="B20" s="51" t="s">
        <v>63</v>
      </c>
      <c r="C20" s="50" t="s">
        <v>36</v>
      </c>
      <c r="D20" s="56">
        <v>280</v>
      </c>
      <c r="E20" s="56">
        <v>0</v>
      </c>
      <c r="F20" s="56">
        <v>0</v>
      </c>
      <c r="G20" s="56">
        <f t="shared" si="4"/>
        <v>6251</v>
      </c>
      <c r="H20" s="56">
        <v>0</v>
      </c>
      <c r="I20" s="56">
        <v>6251</v>
      </c>
    </row>
    <row r="21" spans="1:9" ht="18.75" customHeight="1">
      <c r="A21" s="42"/>
      <c r="B21" s="51" t="s">
        <v>64</v>
      </c>
      <c r="C21" s="50" t="s">
        <v>41</v>
      </c>
      <c r="D21" s="56">
        <v>545</v>
      </c>
      <c r="E21" s="56">
        <v>0</v>
      </c>
      <c r="F21" s="56">
        <v>0</v>
      </c>
      <c r="G21" s="56">
        <f t="shared" si="4"/>
        <v>20675</v>
      </c>
      <c r="H21" s="56">
        <v>0</v>
      </c>
      <c r="I21" s="56">
        <v>20675</v>
      </c>
    </row>
    <row r="22" spans="1:9" ht="18.75" customHeight="1">
      <c r="A22" s="42"/>
      <c r="B22" s="51" t="s">
        <v>63</v>
      </c>
      <c r="C22" s="50" t="s">
        <v>40</v>
      </c>
      <c r="D22" s="56">
        <v>935</v>
      </c>
      <c r="E22" s="56">
        <v>0</v>
      </c>
      <c r="F22" s="56">
        <v>0</v>
      </c>
      <c r="G22" s="56">
        <f t="shared" si="4"/>
        <v>26482</v>
      </c>
      <c r="H22" s="56">
        <v>0</v>
      </c>
      <c r="I22" s="56">
        <v>26482</v>
      </c>
    </row>
    <row r="23" spans="1:9" ht="18.75" customHeight="1">
      <c r="A23" s="42"/>
      <c r="B23" s="51" t="s">
        <v>53</v>
      </c>
      <c r="C23" s="50" t="s">
        <v>48</v>
      </c>
      <c r="D23" s="56">
        <v>1029</v>
      </c>
      <c r="E23" s="56">
        <v>0</v>
      </c>
      <c r="F23" s="56">
        <v>0</v>
      </c>
      <c r="G23" s="56">
        <f t="shared" si="4"/>
        <v>25092</v>
      </c>
      <c r="H23" s="56">
        <v>0</v>
      </c>
      <c r="I23" s="56">
        <v>25092</v>
      </c>
    </row>
    <row r="24" spans="1:9" ht="18.75" customHeight="1">
      <c r="A24" s="42"/>
      <c r="B24" s="48" t="s">
        <v>53</v>
      </c>
      <c r="C24" s="50" t="s">
        <v>38</v>
      </c>
      <c r="D24" s="56">
        <v>1576</v>
      </c>
      <c r="E24" s="56">
        <v>0</v>
      </c>
      <c r="F24" s="56">
        <v>0</v>
      </c>
      <c r="G24" s="56">
        <f t="shared" si="4"/>
        <v>43164</v>
      </c>
      <c r="H24" s="56">
        <v>0</v>
      </c>
      <c r="I24" s="56">
        <v>43164</v>
      </c>
    </row>
    <row r="25" spans="1:9" ht="36" customHeight="1">
      <c r="A25" s="42"/>
      <c r="B25" s="60" t="s">
        <v>65</v>
      </c>
      <c r="C25" s="50" t="s">
        <v>43</v>
      </c>
      <c r="D25" s="56">
        <v>3138</v>
      </c>
      <c r="E25" s="56">
        <v>0</v>
      </c>
      <c r="F25" s="56">
        <v>0</v>
      </c>
      <c r="G25" s="56">
        <f t="shared" si="4"/>
        <v>75092</v>
      </c>
      <c r="H25" s="56">
        <v>0</v>
      </c>
      <c r="I25" s="56">
        <v>75092</v>
      </c>
    </row>
    <row r="26" spans="1:9" ht="18.75" customHeight="1">
      <c r="A26" s="42"/>
      <c r="B26" s="51" t="s">
        <v>63</v>
      </c>
      <c r="C26" s="50" t="s">
        <v>47</v>
      </c>
      <c r="D26" s="56">
        <v>2355</v>
      </c>
      <c r="E26" s="56">
        <v>0</v>
      </c>
      <c r="F26" s="56">
        <v>0</v>
      </c>
      <c r="G26" s="56">
        <f t="shared" si="4"/>
        <v>37387</v>
      </c>
      <c r="H26" s="56">
        <v>0</v>
      </c>
      <c r="I26" s="56">
        <v>37387</v>
      </c>
    </row>
    <row r="27" spans="1:9" ht="18.75" customHeight="1">
      <c r="A27" s="42"/>
      <c r="B27" s="51" t="s">
        <v>56</v>
      </c>
      <c r="C27" s="50" t="s">
        <v>39</v>
      </c>
      <c r="D27" s="56">
        <v>2700</v>
      </c>
      <c r="E27" s="56">
        <v>0</v>
      </c>
      <c r="F27" s="56">
        <v>0</v>
      </c>
      <c r="G27" s="56">
        <f t="shared" si="4"/>
        <v>19284</v>
      </c>
      <c r="H27" s="56">
        <v>0</v>
      </c>
      <c r="I27" s="56">
        <v>19284</v>
      </c>
    </row>
    <row r="28" spans="1:9" ht="18.75" customHeight="1">
      <c r="A28" s="46" t="s">
        <v>58</v>
      </c>
      <c r="B28" s="51"/>
      <c r="C28" s="50"/>
      <c r="D28" s="55">
        <f aca="true" t="shared" si="5" ref="D28:I28">D29</f>
        <v>13883</v>
      </c>
      <c r="E28" s="55">
        <f t="shared" si="5"/>
        <v>2</v>
      </c>
      <c r="F28" s="55">
        <f t="shared" si="5"/>
        <v>0</v>
      </c>
      <c r="G28" s="55">
        <f t="shared" si="5"/>
        <v>350212</v>
      </c>
      <c r="H28" s="55">
        <f t="shared" si="5"/>
        <v>0</v>
      </c>
      <c r="I28" s="55">
        <f t="shared" si="5"/>
        <v>350212</v>
      </c>
    </row>
    <row r="29" spans="1:9" ht="18.75" customHeight="1">
      <c r="A29" s="47" t="s">
        <v>34</v>
      </c>
      <c r="B29" s="51"/>
      <c r="C29" s="50"/>
      <c r="D29" s="55">
        <f aca="true" t="shared" si="6" ref="D29:I29">SUM(D30:D37)</f>
        <v>13883</v>
      </c>
      <c r="E29" s="55">
        <f t="shared" si="6"/>
        <v>2</v>
      </c>
      <c r="F29" s="55">
        <f t="shared" si="6"/>
        <v>0</v>
      </c>
      <c r="G29" s="55">
        <f t="shared" si="6"/>
        <v>350212</v>
      </c>
      <c r="H29" s="55">
        <f t="shared" si="6"/>
        <v>0</v>
      </c>
      <c r="I29" s="55">
        <f t="shared" si="6"/>
        <v>350212</v>
      </c>
    </row>
    <row r="30" spans="1:9" ht="18.75" customHeight="1">
      <c r="A30" s="43"/>
      <c r="B30" s="51" t="s">
        <v>66</v>
      </c>
      <c r="C30" s="50" t="s">
        <v>51</v>
      </c>
      <c r="D30" s="56">
        <v>6618</v>
      </c>
      <c r="E30" s="56">
        <v>0</v>
      </c>
      <c r="F30" s="56">
        <v>0</v>
      </c>
      <c r="G30" s="56">
        <f aca="true" t="shared" si="7" ref="G30:G37">SUM(H30:I30)</f>
        <v>189572</v>
      </c>
      <c r="H30" s="56">
        <v>0</v>
      </c>
      <c r="I30" s="56">
        <v>189572</v>
      </c>
    </row>
    <row r="31" spans="1:9" ht="18.75" customHeight="1">
      <c r="A31" s="43"/>
      <c r="B31" s="48" t="s">
        <v>67</v>
      </c>
      <c r="C31" s="50" t="s">
        <v>42</v>
      </c>
      <c r="D31" s="56">
        <v>30</v>
      </c>
      <c r="E31" s="56">
        <v>0</v>
      </c>
      <c r="F31" s="56">
        <v>0</v>
      </c>
      <c r="G31" s="56">
        <f t="shared" si="7"/>
        <v>1179</v>
      </c>
      <c r="H31" s="56">
        <v>0</v>
      </c>
      <c r="I31" s="56">
        <v>1179</v>
      </c>
    </row>
    <row r="32" spans="1:9" ht="18.75" customHeight="1">
      <c r="A32" s="43"/>
      <c r="B32" s="48" t="s">
        <v>68</v>
      </c>
      <c r="C32" s="50" t="s">
        <v>41</v>
      </c>
      <c r="D32" s="56">
        <v>147</v>
      </c>
      <c r="E32" s="56">
        <v>0</v>
      </c>
      <c r="F32" s="56">
        <v>0</v>
      </c>
      <c r="G32" s="56">
        <f t="shared" si="7"/>
        <v>2460</v>
      </c>
      <c r="H32" s="56">
        <v>0</v>
      </c>
      <c r="I32" s="56">
        <v>2460</v>
      </c>
    </row>
    <row r="33" spans="1:9" ht="18.75" customHeight="1">
      <c r="A33" s="43"/>
      <c r="B33" s="48" t="s">
        <v>68</v>
      </c>
      <c r="C33" s="50" t="s">
        <v>40</v>
      </c>
      <c r="D33" s="56">
        <v>227</v>
      </c>
      <c r="E33" s="56">
        <v>0</v>
      </c>
      <c r="F33" s="56">
        <v>0</v>
      </c>
      <c r="G33" s="56">
        <f t="shared" si="7"/>
        <v>5664</v>
      </c>
      <c r="H33" s="56">
        <v>0</v>
      </c>
      <c r="I33" s="56">
        <v>5664</v>
      </c>
    </row>
    <row r="34" spans="1:9" ht="18.75" customHeight="1">
      <c r="A34" s="43"/>
      <c r="B34" s="48" t="s">
        <v>67</v>
      </c>
      <c r="C34" s="50" t="s">
        <v>48</v>
      </c>
      <c r="D34" s="56">
        <v>670</v>
      </c>
      <c r="E34" s="56">
        <v>0</v>
      </c>
      <c r="F34" s="56">
        <v>0</v>
      </c>
      <c r="G34" s="56">
        <f t="shared" si="7"/>
        <v>27572</v>
      </c>
      <c r="H34" s="56">
        <v>0</v>
      </c>
      <c r="I34" s="56">
        <v>27572</v>
      </c>
    </row>
    <row r="35" spans="1:9" ht="18.75" customHeight="1">
      <c r="A35" s="62"/>
      <c r="B35" s="59" t="s">
        <v>67</v>
      </c>
      <c r="C35" s="61" t="s">
        <v>38</v>
      </c>
      <c r="D35" s="58">
        <v>305</v>
      </c>
      <c r="E35" s="58">
        <v>0</v>
      </c>
      <c r="F35" s="58">
        <v>0</v>
      </c>
      <c r="G35" s="58">
        <f t="shared" si="7"/>
        <v>13506</v>
      </c>
      <c r="H35" s="58">
        <v>0</v>
      </c>
      <c r="I35" s="58">
        <v>13506</v>
      </c>
    </row>
    <row r="36" spans="1:9" ht="18.75" customHeight="1">
      <c r="A36" s="63"/>
      <c r="B36" s="64" t="s">
        <v>67</v>
      </c>
      <c r="C36" s="65" t="s">
        <v>43</v>
      </c>
      <c r="D36" s="66">
        <v>3076</v>
      </c>
      <c r="E36" s="66">
        <v>2</v>
      </c>
      <c r="F36" s="66">
        <v>0</v>
      </c>
      <c r="G36" s="66">
        <f t="shared" si="7"/>
        <v>64904</v>
      </c>
      <c r="H36" s="66">
        <v>0</v>
      </c>
      <c r="I36" s="66">
        <v>64904</v>
      </c>
    </row>
    <row r="37" spans="1:9" ht="18.75" customHeight="1">
      <c r="A37" s="43"/>
      <c r="B37" s="51" t="s">
        <v>68</v>
      </c>
      <c r="C37" s="50" t="s">
        <v>39</v>
      </c>
      <c r="D37" s="56">
        <v>2810</v>
      </c>
      <c r="E37" s="56">
        <v>0</v>
      </c>
      <c r="F37" s="56">
        <v>0</v>
      </c>
      <c r="G37" s="56">
        <f t="shared" si="7"/>
        <v>45355</v>
      </c>
      <c r="H37" s="56">
        <v>0</v>
      </c>
      <c r="I37" s="56">
        <v>45355</v>
      </c>
    </row>
    <row r="38" spans="1:9" ht="18.75" customHeight="1">
      <c r="A38" s="46" t="s">
        <v>59</v>
      </c>
      <c r="B38" s="51"/>
      <c r="C38" s="50"/>
      <c r="D38" s="54">
        <f aca="true" t="shared" si="8" ref="D38:I38">+D39+D43</f>
        <v>30825</v>
      </c>
      <c r="E38" s="54">
        <f t="shared" si="8"/>
        <v>1</v>
      </c>
      <c r="F38" s="54">
        <f t="shared" si="8"/>
        <v>6</v>
      </c>
      <c r="G38" s="54">
        <f t="shared" si="8"/>
        <v>751703</v>
      </c>
      <c r="H38" s="54">
        <f t="shared" si="8"/>
        <v>15749</v>
      </c>
      <c r="I38" s="54">
        <f t="shared" si="8"/>
        <v>735954</v>
      </c>
    </row>
    <row r="39" spans="1:9" ht="18.75" customHeight="1">
      <c r="A39" s="47" t="s">
        <v>33</v>
      </c>
      <c r="B39" s="53"/>
      <c r="C39" s="49"/>
      <c r="D39" s="54">
        <f aca="true" t="shared" si="9" ref="D39:I39">SUM(D40:D42)</f>
        <v>390</v>
      </c>
      <c r="E39" s="54">
        <f t="shared" si="9"/>
        <v>0</v>
      </c>
      <c r="F39" s="54">
        <f t="shared" si="9"/>
        <v>0</v>
      </c>
      <c r="G39" s="54">
        <f t="shared" si="9"/>
        <v>9250</v>
      </c>
      <c r="H39" s="54">
        <f t="shared" si="9"/>
        <v>250</v>
      </c>
      <c r="I39" s="54">
        <f t="shared" si="9"/>
        <v>9000</v>
      </c>
    </row>
    <row r="40" spans="1:9" ht="18.75" customHeight="1">
      <c r="A40" s="43"/>
      <c r="B40" s="48" t="s">
        <v>54</v>
      </c>
      <c r="C40" s="50" t="s">
        <v>47</v>
      </c>
      <c r="D40" s="56">
        <v>10</v>
      </c>
      <c r="E40" s="56">
        <v>0</v>
      </c>
      <c r="F40" s="56">
        <v>0</v>
      </c>
      <c r="G40" s="56">
        <f aca="true" t="shared" si="10" ref="G40:G52">SUM(H40:I40)</f>
        <v>250</v>
      </c>
      <c r="H40" s="56">
        <v>250</v>
      </c>
      <c r="I40" s="56">
        <v>0</v>
      </c>
    </row>
    <row r="41" spans="1:9" ht="18.75" customHeight="1">
      <c r="A41" s="43"/>
      <c r="B41" s="51" t="s">
        <v>54</v>
      </c>
      <c r="C41" s="50" t="s">
        <v>43</v>
      </c>
      <c r="D41" s="56">
        <v>80</v>
      </c>
      <c r="E41" s="56">
        <v>0</v>
      </c>
      <c r="F41" s="56">
        <v>0</v>
      </c>
      <c r="G41" s="56">
        <f t="shared" si="10"/>
        <v>2000</v>
      </c>
      <c r="H41" s="56">
        <v>0</v>
      </c>
      <c r="I41" s="56">
        <v>2000</v>
      </c>
    </row>
    <row r="42" spans="1:9" ht="18.75" customHeight="1">
      <c r="A42" s="43"/>
      <c r="B42" s="51" t="s">
        <v>54</v>
      </c>
      <c r="C42" s="50" t="s">
        <v>46</v>
      </c>
      <c r="D42" s="56">
        <v>300</v>
      </c>
      <c r="E42" s="56">
        <v>0</v>
      </c>
      <c r="F42" s="56">
        <v>0</v>
      </c>
      <c r="G42" s="56">
        <f t="shared" si="10"/>
        <v>7000</v>
      </c>
      <c r="H42" s="56">
        <v>0</v>
      </c>
      <c r="I42" s="56">
        <v>7000</v>
      </c>
    </row>
    <row r="43" spans="1:9" ht="18.75" customHeight="1">
      <c r="A43" s="47" t="s">
        <v>34</v>
      </c>
      <c r="B43" s="51"/>
      <c r="C43" s="50"/>
      <c r="D43" s="55">
        <f aca="true" t="shared" si="11" ref="D43:I43">SUM(D44:D52)</f>
        <v>30435</v>
      </c>
      <c r="E43" s="55">
        <f t="shared" si="11"/>
        <v>1</v>
      </c>
      <c r="F43" s="55">
        <f t="shared" si="11"/>
        <v>6</v>
      </c>
      <c r="G43" s="55">
        <f t="shared" si="11"/>
        <v>742453</v>
      </c>
      <c r="H43" s="55">
        <f t="shared" si="11"/>
        <v>15499</v>
      </c>
      <c r="I43" s="55">
        <f t="shared" si="11"/>
        <v>726954</v>
      </c>
    </row>
    <row r="44" spans="1:9" ht="19.5" customHeight="1">
      <c r="A44" s="43"/>
      <c r="B44" s="48" t="s">
        <v>54</v>
      </c>
      <c r="C44" s="50" t="s">
        <v>44</v>
      </c>
      <c r="D44" s="56">
        <v>35</v>
      </c>
      <c r="E44" s="56">
        <v>0</v>
      </c>
      <c r="F44" s="56">
        <v>0</v>
      </c>
      <c r="G44" s="56">
        <f t="shared" si="10"/>
        <v>349</v>
      </c>
      <c r="H44" s="56">
        <v>349</v>
      </c>
      <c r="I44" s="56">
        <v>0</v>
      </c>
    </row>
    <row r="45" spans="1:9" ht="36" customHeight="1">
      <c r="A45" s="43"/>
      <c r="B45" s="60" t="s">
        <v>69</v>
      </c>
      <c r="C45" s="50" t="s">
        <v>49</v>
      </c>
      <c r="D45" s="56">
        <v>645</v>
      </c>
      <c r="E45" s="56">
        <v>0</v>
      </c>
      <c r="F45" s="56">
        <v>1</v>
      </c>
      <c r="G45" s="56">
        <f t="shared" si="10"/>
        <v>26630</v>
      </c>
      <c r="H45" s="56">
        <v>0</v>
      </c>
      <c r="I45" s="56">
        <v>26630</v>
      </c>
    </row>
    <row r="46" spans="1:9" ht="18.75" customHeight="1">
      <c r="A46" s="43"/>
      <c r="B46" s="51" t="s">
        <v>54</v>
      </c>
      <c r="C46" s="50" t="s">
        <v>42</v>
      </c>
      <c r="D46" s="56">
        <v>1090</v>
      </c>
      <c r="E46" s="56">
        <v>0</v>
      </c>
      <c r="F46" s="56">
        <v>0</v>
      </c>
      <c r="G46" s="56">
        <f t="shared" si="10"/>
        <v>29366</v>
      </c>
      <c r="H46" s="56">
        <v>0</v>
      </c>
      <c r="I46" s="56">
        <v>29366</v>
      </c>
    </row>
    <row r="47" spans="1:9" ht="18.75" customHeight="1">
      <c r="A47" s="43"/>
      <c r="B47" s="51" t="s">
        <v>70</v>
      </c>
      <c r="C47" s="50" t="s">
        <v>41</v>
      </c>
      <c r="D47" s="56">
        <v>50</v>
      </c>
      <c r="E47" s="56">
        <v>0</v>
      </c>
      <c r="F47" s="56">
        <v>0</v>
      </c>
      <c r="G47" s="56">
        <f t="shared" si="10"/>
        <v>1600</v>
      </c>
      <c r="H47" s="56">
        <v>0</v>
      </c>
      <c r="I47" s="56">
        <v>1600</v>
      </c>
    </row>
    <row r="48" spans="1:9" ht="18.75" customHeight="1">
      <c r="A48" s="43"/>
      <c r="B48" s="51" t="s">
        <v>54</v>
      </c>
      <c r="C48" s="50" t="s">
        <v>48</v>
      </c>
      <c r="D48" s="56">
        <v>7759</v>
      </c>
      <c r="E48" s="56">
        <v>0</v>
      </c>
      <c r="F48" s="56">
        <v>0</v>
      </c>
      <c r="G48" s="56">
        <f t="shared" si="10"/>
        <v>226215</v>
      </c>
      <c r="H48" s="56">
        <v>0</v>
      </c>
      <c r="I48" s="56">
        <v>226215</v>
      </c>
    </row>
    <row r="49" spans="1:9" ht="18.75" customHeight="1">
      <c r="A49" s="43"/>
      <c r="B49" s="51" t="s">
        <v>54</v>
      </c>
      <c r="C49" s="50" t="s">
        <v>43</v>
      </c>
      <c r="D49" s="56">
        <v>8735</v>
      </c>
      <c r="E49" s="56">
        <v>0</v>
      </c>
      <c r="F49" s="56">
        <v>4</v>
      </c>
      <c r="G49" s="56">
        <f t="shared" si="10"/>
        <v>155886</v>
      </c>
      <c r="H49" s="56">
        <v>0</v>
      </c>
      <c r="I49" s="56">
        <v>155886</v>
      </c>
    </row>
    <row r="50" spans="1:9" ht="18.75" customHeight="1">
      <c r="A50" s="43"/>
      <c r="B50" s="51" t="s">
        <v>54</v>
      </c>
      <c r="C50" s="50" t="s">
        <v>47</v>
      </c>
      <c r="D50" s="56">
        <v>9807</v>
      </c>
      <c r="E50" s="56">
        <v>1</v>
      </c>
      <c r="F50" s="56">
        <v>0</v>
      </c>
      <c r="G50" s="56">
        <f t="shared" si="10"/>
        <v>247781</v>
      </c>
      <c r="H50" s="56">
        <v>15150</v>
      </c>
      <c r="I50" s="56">
        <v>232631</v>
      </c>
    </row>
    <row r="51" spans="1:9" ht="18.75" customHeight="1">
      <c r="A51" s="43"/>
      <c r="B51" s="51" t="s">
        <v>54</v>
      </c>
      <c r="C51" s="50" t="s">
        <v>39</v>
      </c>
      <c r="D51" s="56">
        <v>2119</v>
      </c>
      <c r="E51" s="56">
        <v>0</v>
      </c>
      <c r="F51" s="56">
        <v>0</v>
      </c>
      <c r="G51" s="56">
        <f t="shared" si="10"/>
        <v>35626</v>
      </c>
      <c r="H51" s="56">
        <v>0</v>
      </c>
      <c r="I51" s="56">
        <v>35626</v>
      </c>
    </row>
    <row r="52" spans="1:9" ht="18.75" customHeight="1">
      <c r="A52" s="43"/>
      <c r="B52" s="51" t="s">
        <v>54</v>
      </c>
      <c r="C52" s="50" t="s">
        <v>46</v>
      </c>
      <c r="D52" s="56">
        <v>195</v>
      </c>
      <c r="E52" s="56">
        <v>0</v>
      </c>
      <c r="F52" s="56">
        <v>1</v>
      </c>
      <c r="G52" s="56">
        <f t="shared" si="10"/>
        <v>19000</v>
      </c>
      <c r="H52" s="56">
        <v>0</v>
      </c>
      <c r="I52" s="56">
        <v>19000</v>
      </c>
    </row>
    <row r="53" spans="1:9" ht="18.75" customHeight="1">
      <c r="A53" s="46" t="s">
        <v>60</v>
      </c>
      <c r="B53" s="51"/>
      <c r="C53" s="50"/>
      <c r="D53" s="55">
        <f aca="true" t="shared" si="12" ref="D53:I53">D54</f>
        <v>2375</v>
      </c>
      <c r="E53" s="55">
        <f t="shared" si="12"/>
        <v>0</v>
      </c>
      <c r="F53" s="55">
        <f t="shared" si="12"/>
        <v>2</v>
      </c>
      <c r="G53" s="55">
        <f t="shared" si="12"/>
        <v>31571</v>
      </c>
      <c r="H53" s="55">
        <f t="shared" si="12"/>
        <v>0</v>
      </c>
      <c r="I53" s="55">
        <f t="shared" si="12"/>
        <v>31571</v>
      </c>
    </row>
    <row r="54" spans="1:9" ht="18.75" customHeight="1">
      <c r="A54" s="47" t="s">
        <v>34</v>
      </c>
      <c r="B54" s="51"/>
      <c r="C54" s="50"/>
      <c r="D54" s="55">
        <f aca="true" t="shared" si="13" ref="D54:I54">SUM(D55:D59)</f>
        <v>2375</v>
      </c>
      <c r="E54" s="55">
        <f t="shared" si="13"/>
        <v>0</v>
      </c>
      <c r="F54" s="55">
        <f t="shared" si="13"/>
        <v>2</v>
      </c>
      <c r="G54" s="55">
        <f t="shared" si="13"/>
        <v>31571</v>
      </c>
      <c r="H54" s="55">
        <f t="shared" si="13"/>
        <v>0</v>
      </c>
      <c r="I54" s="55">
        <f t="shared" si="13"/>
        <v>31571</v>
      </c>
    </row>
    <row r="55" spans="1:9" ht="18.75" customHeight="1">
      <c r="A55" s="43"/>
      <c r="B55" s="51" t="s">
        <v>71</v>
      </c>
      <c r="C55" s="50" t="s">
        <v>42</v>
      </c>
      <c r="D55" s="56">
        <v>710</v>
      </c>
      <c r="E55" s="56">
        <v>0</v>
      </c>
      <c r="F55" s="56">
        <v>0</v>
      </c>
      <c r="G55" s="56">
        <f>SUM(H55:I55)</f>
        <v>8357</v>
      </c>
      <c r="H55" s="56">
        <v>0</v>
      </c>
      <c r="I55" s="56">
        <v>8357</v>
      </c>
    </row>
    <row r="56" spans="1:9" ht="18.75" customHeight="1">
      <c r="A56" s="43"/>
      <c r="B56" s="51" t="s">
        <v>71</v>
      </c>
      <c r="C56" s="50" t="s">
        <v>39</v>
      </c>
      <c r="D56" s="56">
        <v>1555</v>
      </c>
      <c r="E56" s="56">
        <v>0</v>
      </c>
      <c r="F56" s="56">
        <v>0</v>
      </c>
      <c r="G56" s="56">
        <f>SUM(H56:I56)</f>
        <v>20378</v>
      </c>
      <c r="H56" s="56">
        <v>0</v>
      </c>
      <c r="I56" s="56">
        <v>20378</v>
      </c>
    </row>
    <row r="57" spans="1:9" ht="18.75" customHeight="1">
      <c r="A57" s="43"/>
      <c r="B57" s="51" t="s">
        <v>71</v>
      </c>
      <c r="C57" s="50" t="s">
        <v>50</v>
      </c>
      <c r="D57" s="56">
        <v>30</v>
      </c>
      <c r="E57" s="56">
        <v>0</v>
      </c>
      <c r="F57" s="56">
        <v>0</v>
      </c>
      <c r="G57" s="56">
        <f>SUM(H57:I57)</f>
        <v>333</v>
      </c>
      <c r="H57" s="56">
        <v>0</v>
      </c>
      <c r="I57" s="56">
        <v>333</v>
      </c>
    </row>
    <row r="58" spans="1:9" ht="36" customHeight="1">
      <c r="A58" s="43"/>
      <c r="B58" s="60" t="s">
        <v>72</v>
      </c>
      <c r="C58" s="50" t="s">
        <v>37</v>
      </c>
      <c r="D58" s="56">
        <v>70</v>
      </c>
      <c r="E58" s="56">
        <v>0</v>
      </c>
      <c r="F58" s="56">
        <v>2</v>
      </c>
      <c r="G58" s="56">
        <f>SUM(H58:I58)</f>
        <v>2153</v>
      </c>
      <c r="H58" s="56">
        <v>0</v>
      </c>
      <c r="I58" s="56">
        <v>2153</v>
      </c>
    </row>
    <row r="59" spans="1:9" ht="18.75" customHeight="1">
      <c r="A59" s="43"/>
      <c r="B59" s="51" t="s">
        <v>73</v>
      </c>
      <c r="C59" s="50" t="s">
        <v>52</v>
      </c>
      <c r="D59" s="56">
        <v>10</v>
      </c>
      <c r="E59" s="56">
        <v>0</v>
      </c>
      <c r="F59" s="56">
        <v>0</v>
      </c>
      <c r="G59" s="56">
        <f>SUM(H59:I59)</f>
        <v>350</v>
      </c>
      <c r="H59" s="56">
        <v>0</v>
      </c>
      <c r="I59" s="56">
        <v>350</v>
      </c>
    </row>
    <row r="60" spans="1:9" ht="18.75" customHeight="1">
      <c r="A60" s="46" t="s">
        <v>61</v>
      </c>
      <c r="B60" s="51"/>
      <c r="C60" s="50"/>
      <c r="D60" s="55">
        <f aca="true" t="shared" si="14" ref="D60:I60">D61</f>
        <v>145</v>
      </c>
      <c r="E60" s="55">
        <f t="shared" si="14"/>
        <v>0</v>
      </c>
      <c r="F60" s="55">
        <f t="shared" si="14"/>
        <v>0</v>
      </c>
      <c r="G60" s="55">
        <f t="shared" si="14"/>
        <v>5300</v>
      </c>
      <c r="H60" s="55">
        <f t="shared" si="14"/>
        <v>0</v>
      </c>
      <c r="I60" s="55">
        <f t="shared" si="14"/>
        <v>5300</v>
      </c>
    </row>
    <row r="61" spans="1:9" ht="18.75" customHeight="1">
      <c r="A61" s="47" t="s">
        <v>34</v>
      </c>
      <c r="B61" s="51"/>
      <c r="C61" s="50"/>
      <c r="D61" s="55">
        <f aca="true" t="shared" si="15" ref="D61:I61">D62</f>
        <v>145</v>
      </c>
      <c r="E61" s="55">
        <f t="shared" si="15"/>
        <v>0</v>
      </c>
      <c r="F61" s="55">
        <f t="shared" si="15"/>
        <v>0</v>
      </c>
      <c r="G61" s="55">
        <f t="shared" si="15"/>
        <v>5300</v>
      </c>
      <c r="H61" s="55">
        <f t="shared" si="15"/>
        <v>0</v>
      </c>
      <c r="I61" s="55">
        <f t="shared" si="15"/>
        <v>5300</v>
      </c>
    </row>
    <row r="62" spans="1:9" ht="18.75" customHeight="1">
      <c r="A62" s="62"/>
      <c r="B62" s="59" t="s">
        <v>74</v>
      </c>
      <c r="C62" s="61" t="s">
        <v>41</v>
      </c>
      <c r="D62" s="58">
        <v>145</v>
      </c>
      <c r="E62" s="58">
        <v>0</v>
      </c>
      <c r="F62" s="58">
        <v>0</v>
      </c>
      <c r="G62" s="58">
        <f>SUM(H62:I62)</f>
        <v>5300</v>
      </c>
      <c r="H62" s="58">
        <v>0</v>
      </c>
      <c r="I62" s="58">
        <v>5300</v>
      </c>
    </row>
    <row r="63" spans="1:9" ht="18.75" customHeight="1">
      <c r="A63" s="45" t="s">
        <v>32</v>
      </c>
      <c r="B63" s="52"/>
      <c r="C63" s="50"/>
      <c r="D63" s="54">
        <f aca="true" t="shared" si="16" ref="D63:I63">+D64+D68</f>
        <v>3075</v>
      </c>
      <c r="E63" s="54">
        <f t="shared" si="16"/>
        <v>0</v>
      </c>
      <c r="F63" s="54">
        <f t="shared" si="16"/>
        <v>0</v>
      </c>
      <c r="G63" s="54">
        <f t="shared" si="16"/>
        <v>115925</v>
      </c>
      <c r="H63" s="54">
        <f t="shared" si="16"/>
        <v>0</v>
      </c>
      <c r="I63" s="54">
        <f t="shared" si="16"/>
        <v>115925</v>
      </c>
    </row>
    <row r="64" spans="1:9" ht="18.75" customHeight="1">
      <c r="A64" s="46" t="s">
        <v>75</v>
      </c>
      <c r="B64" s="52"/>
      <c r="C64" s="49"/>
      <c r="D64" s="55">
        <f>D65</f>
        <v>2690</v>
      </c>
      <c r="E64" s="55">
        <f>SUM(E65)</f>
        <v>0</v>
      </c>
      <c r="F64" s="55">
        <f>SUM(F65)</f>
        <v>0</v>
      </c>
      <c r="G64" s="55">
        <f>SUM(G65)</f>
        <v>106495</v>
      </c>
      <c r="H64" s="55">
        <f>SUM(H65)</f>
        <v>0</v>
      </c>
      <c r="I64" s="55">
        <f>SUM(I65)</f>
        <v>106495</v>
      </c>
    </row>
    <row r="65" spans="1:9" ht="18.75" customHeight="1">
      <c r="A65" s="47" t="s">
        <v>34</v>
      </c>
      <c r="B65" s="52"/>
      <c r="C65" s="49"/>
      <c r="D65" s="55">
        <f aca="true" t="shared" si="17" ref="D65:I65">SUM(D66:D67)</f>
        <v>2690</v>
      </c>
      <c r="E65" s="55">
        <f t="shared" si="17"/>
        <v>0</v>
      </c>
      <c r="F65" s="55">
        <f t="shared" si="17"/>
        <v>0</v>
      </c>
      <c r="G65" s="55">
        <f t="shared" si="17"/>
        <v>106495</v>
      </c>
      <c r="H65" s="55">
        <f t="shared" si="17"/>
        <v>0</v>
      </c>
      <c r="I65" s="55">
        <f t="shared" si="17"/>
        <v>106495</v>
      </c>
    </row>
    <row r="66" spans="1:9" ht="18.75" customHeight="1">
      <c r="A66" s="42"/>
      <c r="B66" s="51" t="s">
        <v>77</v>
      </c>
      <c r="C66" s="50" t="s">
        <v>51</v>
      </c>
      <c r="D66" s="56">
        <v>1805</v>
      </c>
      <c r="E66" s="56">
        <v>0</v>
      </c>
      <c r="F66" s="56">
        <v>0</v>
      </c>
      <c r="G66" s="56">
        <f>SUM(H66:I66)</f>
        <v>82339</v>
      </c>
      <c r="H66" s="56">
        <v>0</v>
      </c>
      <c r="I66" s="56">
        <v>82339</v>
      </c>
    </row>
    <row r="67" spans="1:9" ht="18.75" customHeight="1">
      <c r="A67" s="42"/>
      <c r="B67" s="48" t="s">
        <v>78</v>
      </c>
      <c r="C67" s="50" t="s">
        <v>48</v>
      </c>
      <c r="D67" s="56">
        <v>885</v>
      </c>
      <c r="E67" s="56">
        <v>0</v>
      </c>
      <c r="F67" s="56">
        <v>0</v>
      </c>
      <c r="G67" s="56">
        <f>SUM(H67:I67)</f>
        <v>24156</v>
      </c>
      <c r="H67" s="56">
        <v>0</v>
      </c>
      <c r="I67" s="56">
        <v>24156</v>
      </c>
    </row>
    <row r="68" spans="1:9" ht="18.75" customHeight="1">
      <c r="A68" s="46" t="s">
        <v>76</v>
      </c>
      <c r="B68" s="53"/>
      <c r="C68" s="49"/>
      <c r="D68" s="55">
        <f>D69</f>
        <v>385</v>
      </c>
      <c r="E68" s="55">
        <f aca="true" t="shared" si="18" ref="E68:I69">E69</f>
        <v>0</v>
      </c>
      <c r="F68" s="55">
        <f t="shared" si="18"/>
        <v>0</v>
      </c>
      <c r="G68" s="55">
        <f t="shared" si="18"/>
        <v>9430</v>
      </c>
      <c r="H68" s="55">
        <f t="shared" si="18"/>
        <v>0</v>
      </c>
      <c r="I68" s="55">
        <f t="shared" si="18"/>
        <v>9430</v>
      </c>
    </row>
    <row r="69" spans="1:9" ht="18.75" customHeight="1">
      <c r="A69" s="47" t="s">
        <v>34</v>
      </c>
      <c r="B69" s="53"/>
      <c r="C69" s="49"/>
      <c r="D69" s="55">
        <f>D70</f>
        <v>385</v>
      </c>
      <c r="E69" s="55">
        <f t="shared" si="18"/>
        <v>0</v>
      </c>
      <c r="F69" s="55">
        <f t="shared" si="18"/>
        <v>0</v>
      </c>
      <c r="G69" s="55">
        <f t="shared" si="18"/>
        <v>9430</v>
      </c>
      <c r="H69" s="55">
        <f t="shared" si="18"/>
        <v>0</v>
      </c>
      <c r="I69" s="55">
        <f t="shared" si="18"/>
        <v>9430</v>
      </c>
    </row>
    <row r="70" spans="1:9" ht="18.75" customHeight="1">
      <c r="A70" s="42"/>
      <c r="B70" s="51" t="s">
        <v>79</v>
      </c>
      <c r="C70" s="50" t="s">
        <v>55</v>
      </c>
      <c r="D70" s="56">
        <v>385</v>
      </c>
      <c r="E70" s="56">
        <v>0</v>
      </c>
      <c r="F70" s="56">
        <v>0</v>
      </c>
      <c r="G70" s="56">
        <v>9430</v>
      </c>
      <c r="H70" s="56">
        <v>0</v>
      </c>
      <c r="I70" s="56">
        <v>9430</v>
      </c>
    </row>
    <row r="71" spans="1:9" ht="6" customHeight="1">
      <c r="A71" s="44"/>
      <c r="B71" s="30"/>
      <c r="C71" s="57"/>
      <c r="D71" s="58"/>
      <c r="E71" s="58"/>
      <c r="F71" s="58"/>
      <c r="G71" s="58"/>
      <c r="H71" s="58"/>
      <c r="I71" s="59"/>
    </row>
    <row r="72" spans="1:9" ht="16.5">
      <c r="A72" s="28"/>
      <c r="B72" s="28"/>
      <c r="C72" s="29"/>
      <c r="D72" s="29"/>
      <c r="E72" s="29"/>
      <c r="F72" s="29"/>
      <c r="G72" s="9"/>
      <c r="H72" s="29"/>
      <c r="I72" s="29"/>
    </row>
    <row r="73" spans="1:9" ht="16.5">
      <c r="A73" s="9"/>
      <c r="B73" s="9"/>
      <c r="C73" s="9"/>
      <c r="D73" s="9"/>
      <c r="E73" s="31" t="s">
        <v>14</v>
      </c>
      <c r="F73" s="9"/>
      <c r="G73" s="9"/>
      <c r="H73" s="9"/>
      <c r="I73" s="9"/>
    </row>
    <row r="74" spans="1:9" ht="16.5">
      <c r="A74" s="31" t="s">
        <v>13</v>
      </c>
      <c r="B74" s="31" t="s">
        <v>12</v>
      </c>
      <c r="C74" s="4"/>
      <c r="D74" s="9"/>
      <c r="E74" s="9"/>
      <c r="F74" s="9"/>
      <c r="G74" s="9"/>
      <c r="H74" s="32" t="s">
        <v>11</v>
      </c>
      <c r="I74" s="9"/>
    </row>
    <row r="75" spans="1:9" ht="16.5">
      <c r="A75" s="9"/>
      <c r="B75" s="9"/>
      <c r="C75" s="9"/>
      <c r="D75" s="9"/>
      <c r="E75" s="31" t="s">
        <v>10</v>
      </c>
      <c r="F75" s="9"/>
      <c r="G75" s="9"/>
      <c r="H75" s="9"/>
      <c r="I75" s="9"/>
    </row>
    <row r="76" spans="1:9" ht="16.5">
      <c r="A76" s="9"/>
      <c r="B76" s="9"/>
      <c r="C76" s="9"/>
      <c r="D76" s="9"/>
      <c r="E76" s="31"/>
      <c r="F76" s="9"/>
      <c r="G76" s="9"/>
      <c r="H76" s="9"/>
      <c r="I76" s="9"/>
    </row>
    <row r="77" spans="1:9" ht="16.5">
      <c r="A77" s="31" t="s">
        <v>27</v>
      </c>
      <c r="B77" s="33"/>
      <c r="C77" s="33"/>
      <c r="D77" s="33"/>
      <c r="E77" s="33"/>
      <c r="F77" s="33"/>
      <c r="G77" s="9"/>
      <c r="H77" s="9"/>
      <c r="I77" s="9"/>
    </row>
    <row r="78" spans="1:9" ht="16.5">
      <c r="A78" s="31" t="s">
        <v>81</v>
      </c>
      <c r="B78" s="3"/>
      <c r="C78" s="34"/>
      <c r="D78" s="35"/>
      <c r="E78" s="34"/>
      <c r="F78" s="1"/>
      <c r="G78" s="34"/>
      <c r="H78" s="34"/>
      <c r="I78" s="34"/>
    </row>
    <row r="79" spans="1:9" ht="16.5">
      <c r="A79" s="31" t="s">
        <v>83</v>
      </c>
      <c r="B79" s="35"/>
      <c r="C79" s="35"/>
      <c r="D79" s="35"/>
      <c r="E79" s="35"/>
      <c r="F79" s="35"/>
      <c r="G79" s="35"/>
      <c r="H79" s="35"/>
      <c r="I79" s="35"/>
    </row>
    <row r="80" spans="1:9" ht="16.5">
      <c r="A80" s="9" t="s">
        <v>84</v>
      </c>
      <c r="B80" s="4"/>
      <c r="C80" s="4"/>
      <c r="D80" s="4"/>
      <c r="E80" s="4"/>
      <c r="F80" s="4"/>
      <c r="G80" s="4"/>
      <c r="H80" s="4"/>
      <c r="I80" s="36" t="s">
        <v>86</v>
      </c>
    </row>
    <row r="81" spans="1:9" ht="16.5">
      <c r="A81" s="4"/>
      <c r="B81" s="4"/>
      <c r="C81" s="4"/>
      <c r="D81" s="4"/>
      <c r="E81" s="4"/>
      <c r="F81" s="4"/>
      <c r="G81" s="4"/>
      <c r="H81" s="4"/>
      <c r="I81" s="4"/>
    </row>
    <row r="82" ht="16.5">
      <c r="A82" s="40" t="s">
        <v>26</v>
      </c>
    </row>
  </sheetData>
  <mergeCells count="3">
    <mergeCell ref="A4:I4"/>
    <mergeCell ref="A6:I6"/>
    <mergeCell ref="D7:F7"/>
  </mergeCells>
  <printOptions horizontalCentered="1"/>
  <pageMargins left="0.83" right="0.7480314960629921" top="0.99" bottom="1.13" header="0.5905511811023623" footer="0.55"/>
  <pageSetup horizontalDpi="600" verticalDpi="600" orientation="landscape" paperSize="8" r:id="rId1"/>
  <headerFooter alignWithMargins="0">
    <oddFooter>&amp;C&amp;"標楷體,標準"第&amp;P頁</oddFooter>
  </headerFooter>
  <ignoredErrors>
    <ignoredError sqref="G15 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天災區排</dc:title>
  <dc:subject>天災區排</dc:subject>
  <dc:creator>會計室</dc:creator>
  <cp:keywords>統計</cp:keywords>
  <dc:description/>
  <cp:lastModifiedBy>wrauser</cp:lastModifiedBy>
  <cp:lastPrinted>2014-03-04T00:40:51Z</cp:lastPrinted>
  <dcterms:created xsi:type="dcterms:W3CDTF">1997-04-27T05:47:46Z</dcterms:created>
  <dcterms:modified xsi:type="dcterms:W3CDTF">2014-03-07T06:54:17Z</dcterms:modified>
  <cp:category>I2Z</cp:category>
  <cp:version/>
  <cp:contentType/>
  <cp:contentStatus/>
</cp:coreProperties>
</file>