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06" yWindow="180" windowWidth="11880" windowHeight="6030" tabRatio="602" activeTab="0"/>
  </bookViews>
  <sheets>
    <sheet name="A3" sheetId="1" r:id="rId1"/>
    <sheet name="機關別" sheetId="2" r:id="rId2"/>
  </sheets>
  <definedNames>
    <definedName name="_xlnm.Print_Titles" localSheetId="0">'A3'!$1:$7</definedName>
  </definedNames>
  <calcPr fullCalcOnLoad="1"/>
</workbook>
</file>

<file path=xl/sharedStrings.xml><?xml version="1.0" encoding="utf-8"?>
<sst xmlns="http://schemas.openxmlformats.org/spreadsheetml/2006/main" count="213" uniqueCount="165">
  <si>
    <t>表       號</t>
  </si>
  <si>
    <t>編 製 機 關</t>
  </si>
  <si>
    <t>機關長官</t>
  </si>
  <si>
    <t>審　核</t>
  </si>
  <si>
    <t>填　表</t>
  </si>
  <si>
    <t>公  開  類</t>
  </si>
  <si>
    <t>工程名稱</t>
  </si>
  <si>
    <t>徴收</t>
  </si>
  <si>
    <t>撥用</t>
  </si>
  <si>
    <t>經濟部水利署</t>
  </si>
  <si>
    <r>
      <t>年</t>
    </r>
    <r>
      <rPr>
        <sz val="11"/>
        <rFont val="Times New Roman"/>
        <family val="1"/>
      </rPr>
      <t xml:space="preserve">    </t>
    </r>
    <r>
      <rPr>
        <sz val="11"/>
        <rFont val="標楷體"/>
        <family val="4"/>
      </rPr>
      <t>度</t>
    </r>
    <r>
      <rPr>
        <sz val="11"/>
        <rFont val="Times New Roman"/>
        <family val="1"/>
      </rPr>
      <t xml:space="preserve">    </t>
    </r>
    <r>
      <rPr>
        <sz val="11"/>
        <rFont val="標楷體"/>
        <family val="4"/>
      </rPr>
      <t>報</t>
    </r>
  </si>
  <si>
    <t>筆    數　</t>
  </si>
  <si>
    <t>面   積</t>
  </si>
  <si>
    <t>協議價購</t>
  </si>
  <si>
    <t>補償金額</t>
  </si>
  <si>
    <r>
      <t>1112</t>
    </r>
    <r>
      <rPr>
        <sz val="11"/>
        <rFont val="標楷體"/>
        <family val="4"/>
      </rPr>
      <t>-03-01</t>
    </r>
  </si>
  <si>
    <t>總計</t>
  </si>
  <si>
    <t>資料來源：本署所屬各河川局、北、中、南區水資源局。</t>
  </si>
  <si>
    <t>總計</t>
  </si>
  <si>
    <r>
      <t>年度結束後</t>
    </r>
    <r>
      <rPr>
        <sz val="12"/>
        <rFont val="Times New Roman"/>
        <family val="1"/>
      </rPr>
      <t>3</t>
    </r>
    <r>
      <rPr>
        <sz val="12"/>
        <rFont val="標楷體"/>
        <family val="4"/>
      </rPr>
      <t>個月內編報</t>
    </r>
  </si>
  <si>
    <t xml:space="preserve">   　　　 2.各填表單位於年度結束後2個月內將資料報送本署土地管理組，由本署土地管理組於年度結束後3個月內完成彙編。    </t>
  </si>
  <si>
    <t>主辦統計人員</t>
  </si>
  <si>
    <t>主辦業務人員</t>
  </si>
  <si>
    <t xml:space="preserve"> 經濟部水利署暨所屬機關工程用地取得</t>
  </si>
  <si>
    <t>填表說明：1.本表由本署土地管理組編製1式2份，1份送本署會計室，1份自存，並公布於本署網站。</t>
  </si>
  <si>
    <r>
      <t>單位：</t>
    </r>
    <r>
      <rPr>
        <sz val="12"/>
        <rFont val="Times New Roman"/>
        <family val="1"/>
      </rPr>
      <t xml:space="preserve"> </t>
    </r>
    <r>
      <rPr>
        <sz val="12"/>
        <rFont val="標楷體"/>
        <family val="4"/>
      </rPr>
      <t>筆；公頃；新臺幣元</t>
    </r>
  </si>
  <si>
    <t>重要河川環境營造計畫</t>
  </si>
  <si>
    <t>區域排水整治及環境營造計畫</t>
  </si>
  <si>
    <t>貓羅溪新厝下游堤段（二）防災減災工程（彰化縣部分）</t>
  </si>
  <si>
    <t>筏子溪協和堤防工程</t>
  </si>
  <si>
    <t>筏子溪潮洋堤防工程用地取得</t>
  </si>
  <si>
    <t>海岸環境營造計畫</t>
  </si>
  <si>
    <t>田心子海堤環境改善工程</t>
  </si>
  <si>
    <t>大里溪治理計畫第三期實施計畫</t>
  </si>
  <si>
    <t>大里溪治理計畫第一期實施計畫大里溪五福夏田堤防工程</t>
  </si>
  <si>
    <t>大里溪治理計畫第三期實施計畫頭汴坑一將橋上游崩塌地至內城橋河段防災減災工程</t>
  </si>
  <si>
    <t>筏子溪治理工程實施計畫</t>
  </si>
  <si>
    <t>筏子溪東海橋上游第三期水岸及景觀改善工程</t>
  </si>
  <si>
    <t>卑南溪后湖堤段河川環境改善工程</t>
  </si>
  <si>
    <t>卑南溪鹿寮堤段防災減災工程</t>
  </si>
  <si>
    <t>卑南溪山里堤段防災減災工程</t>
  </si>
  <si>
    <t>卑南溪南星堤防防汛塊推置場用地取得</t>
  </si>
  <si>
    <t>卑南溪寶華堤防用地取得</t>
  </si>
  <si>
    <t>深層海水低溫利用及多目標技術研發模廠計畫</t>
  </si>
  <si>
    <t>三峽河大同二橋下游右岸河段防災減災工程</t>
  </si>
  <si>
    <t>鶯歌溪大湖鹿175巷後方河岸整治工程</t>
  </si>
  <si>
    <t>寶山第二水庫遷建道路工程</t>
  </si>
  <si>
    <t>寶山第二水庫引水工程暨水源聯通工程</t>
  </si>
  <si>
    <t>石門水庫下游河道整理工程-榮安二村拆除工程</t>
  </si>
  <si>
    <t>石門水庫增設攔污索工程</t>
  </si>
  <si>
    <t>新竹海水淡化廠模組廠計畫</t>
  </si>
  <si>
    <t>大里溪治理計畫第一期實施計畫頭汴坑溪立仁橋至大里溪匯流口路堤工程</t>
  </si>
  <si>
    <t>光復溪新莊堤段防災減災工程</t>
  </si>
  <si>
    <t>秀姑巒溪安民堤段環境改善工程</t>
  </si>
  <si>
    <t>秀姑巒溪明里二號堤段防災減災工程</t>
  </si>
  <si>
    <t>豐坪溪鐵路橋上游右岸堤段防災減災工程</t>
  </si>
  <si>
    <t>北清水溪清水橋下游堤段防災減災工程</t>
  </si>
  <si>
    <t>鳳林溪公路公園上游分洪道防災減災工程</t>
  </si>
  <si>
    <t>秀姑巒溪春日堤段防災減災工程</t>
  </si>
  <si>
    <t>秀姑巒溪三民堤防工程</t>
  </si>
  <si>
    <t>豐坪溪三民二號堤防工程</t>
  </si>
  <si>
    <t>花蓮溪大豐堤防工程</t>
  </si>
  <si>
    <t>荖溪懷客橋上下游右岸堤段工程</t>
  </si>
  <si>
    <t>荖溪下荖溪橋下游右岸堤段工程</t>
  </si>
  <si>
    <t>秀姑巒溪大禹堤防工程</t>
  </si>
  <si>
    <t>花蓮溪大同一號堤防工程</t>
  </si>
  <si>
    <t>木瓜溪初英二號堤防工程</t>
  </si>
  <si>
    <t>呂範溪泰林堤段防災減災工程</t>
  </si>
  <si>
    <t>北清水溪錦水橋下游左岸堤防工程</t>
  </si>
  <si>
    <t>第一河川局合計</t>
  </si>
  <si>
    <t>第二河川局合計</t>
  </si>
  <si>
    <t>第三河川局合計</t>
  </si>
  <si>
    <t>第八河川局合計</t>
  </si>
  <si>
    <t>第九河川局合計</t>
  </si>
  <si>
    <t>第十河川局合計</t>
  </si>
  <si>
    <t>北區水資源局合計</t>
  </si>
  <si>
    <t>中央管河川蘭陽溪清水溪（三星鄉清水段2-2、3-15地號）</t>
  </si>
  <si>
    <t>小礁溪匏崙堤防二工區工程縣有地（礁溪鄉保安段989、990地號）</t>
  </si>
  <si>
    <t>中央管河川宜蘭河（宜蘭市新張段114、115地號）</t>
  </si>
  <si>
    <t>中央管河川宜蘭河（宜蘭市新張段166地號）</t>
  </si>
  <si>
    <t>第四河川局合計</t>
  </si>
  <si>
    <t>96年度清水溪柯子坑段堤防防災減災工程</t>
  </si>
  <si>
    <t>濁水溪水里堤防防災減災工程</t>
  </si>
  <si>
    <t>田子溪一號橋下游堤防防災減災工程</t>
  </si>
  <si>
    <t>東埔蚋溪防洪工程一併徵收</t>
  </si>
  <si>
    <t>濁水排水改善工程〈第二期〉一併徵收</t>
  </si>
  <si>
    <t>第六河川局合計</t>
  </si>
  <si>
    <r>
      <t>補辦</t>
    </r>
    <r>
      <rPr>
        <sz val="11"/>
        <color indexed="8"/>
        <rFont val="Times New Roman"/>
        <family val="1"/>
      </rPr>
      <t>91</t>
    </r>
    <r>
      <rPr>
        <sz val="11"/>
        <color indexed="8"/>
        <rFont val="標楷體"/>
        <family val="4"/>
      </rPr>
      <t>年度牛稠埔溪河道整治工程有償撥用用地費</t>
    </r>
  </si>
  <si>
    <t>二仁溪下游防災減災工程（左岸圍子內至葉厝甲護岸）工程有償及無償撥用地費</t>
  </si>
  <si>
    <t>後勁溪得惠橋有償撥用用地費</t>
  </si>
  <si>
    <t>二仁溪海補堤段防災減災工程用地費</t>
  </si>
  <si>
    <r>
      <t>補辦</t>
    </r>
    <r>
      <rPr>
        <sz val="11"/>
        <color indexed="8"/>
        <rFont val="Times New Roman"/>
        <family val="1"/>
      </rPr>
      <t>76</t>
    </r>
    <r>
      <rPr>
        <sz val="11"/>
        <color indexed="8"/>
        <rFont val="標楷體"/>
        <family val="4"/>
      </rPr>
      <t>年度阿公店溪治理工程征收用地費</t>
    </r>
  </si>
  <si>
    <t>典寶溪排水長潤橋至大寮排水匯流口工程用地費</t>
  </si>
  <si>
    <t>補辦97年度二仁溪下游防災減災工程（右岸大甲堤防至二橋護岸）都市計畫部份</t>
  </si>
  <si>
    <t>鹽水溪開運橋至新灣橋段堤防工程用地費</t>
  </si>
  <si>
    <t>柴頭港溪排水柴頭港橋改善工程用地費</t>
  </si>
  <si>
    <r>
      <t>補辦</t>
    </r>
    <r>
      <rPr>
        <sz val="11"/>
        <color indexed="8"/>
        <rFont val="Times New Roman"/>
        <family val="1"/>
      </rPr>
      <t>90</t>
    </r>
    <r>
      <rPr>
        <sz val="11"/>
        <color indexed="8"/>
        <rFont val="標楷體"/>
        <family val="4"/>
      </rPr>
      <t>年度曾文溪石子瀨、大內堤防工程征收用地費</t>
    </r>
  </si>
  <si>
    <t>鹽水溪西勢堤段防災減災工程用地費</t>
  </si>
  <si>
    <t>後龍溪九芎坪堤防延長環境改善工程</t>
  </si>
  <si>
    <t>老田寮溪中興堤防環境改善工程</t>
  </si>
  <si>
    <t>中港溪東興堤防工程</t>
  </si>
  <si>
    <t>南港溪護岸環境改善工程</t>
  </si>
  <si>
    <t>後龍溪後龍堤防環境改善工程</t>
  </si>
  <si>
    <t>中港溪蚋仔溝排水出口段環境改善工程</t>
  </si>
  <si>
    <t>大湖溪湖東橋下游復建工程</t>
  </si>
  <si>
    <t>福興溪後湖段治理工程</t>
  </si>
  <si>
    <t>鹽港溪深井段治理工程</t>
  </si>
  <si>
    <t>油羅溪豐田堤段河川環境改善工程</t>
  </si>
  <si>
    <t>後龍溪河川區域內土地</t>
  </si>
  <si>
    <t>南湖溪大窩橋至志成橋段護岸工程</t>
  </si>
  <si>
    <t>南港溪朝陽及興下里堤段河川環境改善工程</t>
  </si>
  <si>
    <t>頭前溪河口段北河道疏濬工程</t>
  </si>
  <si>
    <t>鳳山溪犁頭山一號堤段環境景觀復育工程</t>
  </si>
  <si>
    <t>鳳山溪載熙橋至元宮橋保護工程及霄裡溪埔坪橋至太平一號橋保護工程</t>
  </si>
  <si>
    <t>霄裡溪龍興橋至直坑尾橋保護工程</t>
  </si>
  <si>
    <t>鳳山溪番子坡二號堤防環境營造工程</t>
  </si>
  <si>
    <t>福興溪張厝段二號治理工程</t>
  </si>
  <si>
    <t>南港溪錦水橋至永春橋護岸工程</t>
  </si>
  <si>
    <t>重要河川環境營造計畫</t>
  </si>
  <si>
    <t>第五河川局合計</t>
  </si>
  <si>
    <t>北港溪虎尾堤段防災減災工程用地費</t>
  </si>
  <si>
    <t>虎尾溪平和段水岸整建及景觀改善工程（補辦徵收）用地費</t>
  </si>
  <si>
    <t>乾溪下竹圍段右岸治理工程（二期）用地費</t>
  </si>
  <si>
    <t>芭蕉溪大北勢堤段河川環境改善工程用地費</t>
  </si>
  <si>
    <t>牛稠溪盧厝堤段（二期）河川環境改善工程用地費(嘉義市)</t>
  </si>
  <si>
    <t>牛稠溪盧厝堤段（二期）河川環境改善工程用地費(嘉義縣)</t>
  </si>
  <si>
    <t>牛稠溪後湖堤防工程（補辦徵收）</t>
  </si>
  <si>
    <t>中區水資源局合計</t>
  </si>
  <si>
    <t>第七河川局合計</t>
  </si>
  <si>
    <t>石岡壩921地震紀念發展計畫</t>
  </si>
  <si>
    <t>南區水資源局合計</t>
  </si>
  <si>
    <t>曾文水庫越域引工程</t>
  </si>
  <si>
    <t>旗山溪大田護岸防災減災工程用地取得</t>
  </si>
  <si>
    <t>牛角灣溪佳山段護岸防災減災工程用地取得</t>
  </si>
  <si>
    <t>荖濃溪草地護岸下游延長護岸環境改善工程用地取得</t>
  </si>
  <si>
    <t>荖濃溪菜寮護岸防災減災工程用地取得</t>
  </si>
  <si>
    <t>東港溪萬丹崁頂堤防（興社橋上游段）防災減災工程用地費</t>
  </si>
  <si>
    <t>東港溪新園堤防（東港大橋至進德大橋段）第一期防災減災工程用地取得</t>
  </si>
  <si>
    <t>四重溪新街護岸防災減災工程用地取得</t>
  </si>
  <si>
    <t>東港溪泗溝鐵橋上游護岸防災減災工程用地取得</t>
  </si>
  <si>
    <t>高屏溪九如堤防河川環境改善工程用地費</t>
  </si>
  <si>
    <t>四重溪四重溪堤防（第三期）防災減災工程用地取得</t>
  </si>
  <si>
    <t>四重溪石門埔堤防（第二期）防災減災工程用地費</t>
  </si>
  <si>
    <t>旗山溪十張犁及八張犁護岸防災減災工程用地(95年度)</t>
  </si>
  <si>
    <t>荖濃溪草坔護岸河川環境改善工程用地(95年度)</t>
  </si>
  <si>
    <t>吉洋排水工程用地費</t>
  </si>
  <si>
    <t>外六寮排水改善工程(第十期)用地費</t>
  </si>
  <si>
    <t>五十溪內員山、茄苳林堤段(二工區)河川環境營造改善工程</t>
  </si>
  <si>
    <t>宜蘭河壯圍公館堤段（四期一工區）河川環境改善工程</t>
  </si>
  <si>
    <t>大礁溪阿蘭城二號堤段防災減災工程一併徵收</t>
  </si>
  <si>
    <t>大礁溪大坡堤防（二工區）防災減災工程一併徵收</t>
  </si>
  <si>
    <t>大湖溪湖東尚德堤段（二工區）河川環境營造改善工程</t>
  </si>
  <si>
    <t>大坪溪大坪堤防防災減災工程</t>
  </si>
  <si>
    <t>貓羅溪新厝下游堤段（二）防災減災工程（臺中縣部分）</t>
  </si>
  <si>
    <t>卑南溪瑞和堤段環境改善工程</t>
  </si>
  <si>
    <t>中華民國 96年度</t>
  </si>
  <si>
    <t>三疊溪柳溝、上菜園段治理工程(一併徵收)用地費</t>
  </si>
  <si>
    <r>
      <t>濁水溪番仔寮堤防防汛道路拓寬工程</t>
    </r>
    <r>
      <rPr>
        <sz val="12"/>
        <rFont val="Times New Roman"/>
        <family val="1"/>
      </rPr>
      <t>(</t>
    </r>
    <r>
      <rPr>
        <sz val="12"/>
        <rFont val="標楷體"/>
        <family val="4"/>
      </rPr>
      <t>用地作業費</t>
    </r>
    <r>
      <rPr>
        <sz val="12"/>
        <rFont val="Times New Roman"/>
        <family val="1"/>
      </rPr>
      <t>)</t>
    </r>
  </si>
  <si>
    <r>
      <t>民國</t>
    </r>
    <r>
      <rPr>
        <sz val="12"/>
        <rFont val="Times New Roman"/>
        <family val="1"/>
      </rPr>
      <t>97</t>
    </r>
    <r>
      <rPr>
        <sz val="12"/>
        <rFont val="標楷體"/>
        <family val="4"/>
      </rPr>
      <t>年</t>
    </r>
    <r>
      <rPr>
        <sz val="12"/>
        <rFont val="Times New Roman"/>
        <family val="1"/>
      </rPr>
      <t>3</t>
    </r>
    <r>
      <rPr>
        <sz val="12"/>
        <rFont val="標楷體"/>
        <family val="4"/>
      </rPr>
      <t>月</t>
    </r>
    <r>
      <rPr>
        <sz val="12"/>
        <rFont val="Times New Roman"/>
        <family val="1"/>
      </rPr>
      <t>14</t>
    </r>
    <r>
      <rPr>
        <sz val="12"/>
        <rFont val="標楷體"/>
        <family val="4"/>
      </rPr>
      <t>日編製</t>
    </r>
  </si>
  <si>
    <t>四重溪統埔護岸（第三期）防災減災工程用地取得（河川公地收回）</t>
  </si>
  <si>
    <t xml:space="preserve"> 經濟部水利署暨所屬機關工程用地取得(修正表)</t>
  </si>
  <si>
    <r>
      <t>民國</t>
    </r>
    <r>
      <rPr>
        <sz val="12"/>
        <rFont val="Times New Roman"/>
        <family val="1"/>
      </rPr>
      <t>97</t>
    </r>
    <r>
      <rPr>
        <sz val="12"/>
        <rFont val="標楷體"/>
        <family val="4"/>
      </rPr>
      <t>年</t>
    </r>
    <r>
      <rPr>
        <sz val="12"/>
        <rFont val="Times New Roman"/>
        <family val="1"/>
      </rPr>
      <t>11</t>
    </r>
    <r>
      <rPr>
        <sz val="12"/>
        <rFont val="標楷體"/>
        <family val="4"/>
      </rPr>
      <t>月</t>
    </r>
    <r>
      <rPr>
        <sz val="12"/>
        <rFont val="Times New Roman"/>
        <family val="1"/>
      </rPr>
      <t>6</t>
    </r>
    <r>
      <rPr>
        <sz val="12"/>
        <rFont val="標楷體"/>
        <family val="4"/>
      </rPr>
      <t>日修正</t>
    </r>
  </si>
  <si>
    <t>附    註：1.第四河川局於97年10月16日來函修改報表資料。</t>
  </si>
  <si>
    <r>
      <t xml:space="preserve">                  </t>
    </r>
    <r>
      <rPr>
        <sz val="11"/>
        <rFont val="標楷體"/>
        <family val="4"/>
      </rPr>
      <t xml:space="preserve"> 3.依據「國有財產產籍管理作業要點」規定"面積"單位為公頃並填寫至小數點以下第6位。</t>
    </r>
  </si>
  <si>
    <t xml:space="preserve">         2.「®」表修正數。</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</si>
</sst>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0000_ "/>
    <numFmt numFmtId="180" formatCode="0.000000_);[Red]\(0.000000\)"/>
    <numFmt numFmtId="181" formatCode="&quot;$&quot;#,##0"/>
    <numFmt numFmtId="182" formatCode="&quot;$&quot;#,##0.000000"/>
    <numFmt numFmtId="183" formatCode="#,##0.000000_ "/>
    <numFmt numFmtId="184" formatCode="#,##0.000000_);[Red]\(#,##0.000000\)"/>
    <numFmt numFmtId="185" formatCode="#,##0_);[Red]\(#,##0\)"/>
    <numFmt numFmtId="186" formatCode="_-* #,##0.000000_-;\-* #,##0.000000_-;_-* &quot;-&quot;????_-;_-@_-"/>
    <numFmt numFmtId="187" formatCode="_-* #,##0.0000_-;\-* #,##0.0000_-;_-* &quot;-&quot;????_-;_-@_-"/>
    <numFmt numFmtId="188" formatCode="#,##0_ "/>
    <numFmt numFmtId="189" formatCode="#,##0.0000_ "/>
    <numFmt numFmtId="190" formatCode="0.0000_);[Red]\(0.0000\)"/>
    <numFmt numFmtId="191" formatCode="0_);[Red]\(0\)"/>
  </numFmts>
  <fonts count="16">
    <font>
      <sz val="12"/>
      <name val="新細明體"/>
      <family val="1"/>
    </font>
    <font>
      <sz val="9"/>
      <name val="新細明體"/>
      <family val="1"/>
    </font>
    <font>
      <sz val="12"/>
      <name val="標楷體"/>
      <family val="4"/>
    </font>
    <font>
      <sz val="11"/>
      <name val="標楷體"/>
      <family val="4"/>
    </font>
    <font>
      <sz val="18"/>
      <name val="標楷體"/>
      <family val="4"/>
    </font>
    <font>
      <sz val="9"/>
      <name val="標楷體"/>
      <family val="4"/>
    </font>
    <font>
      <sz val="11"/>
      <name val="Times New Roman"/>
      <family val="1"/>
    </font>
    <font>
      <sz val="9"/>
      <name val="細明體"/>
      <family val="3"/>
    </font>
    <font>
      <sz val="12"/>
      <name val="Times New Roman"/>
      <family val="1"/>
    </font>
    <font>
      <b/>
      <sz val="11"/>
      <name val="標楷體"/>
      <family val="4"/>
    </font>
    <font>
      <b/>
      <sz val="12"/>
      <name val="標楷體"/>
      <family val="4"/>
    </font>
    <font>
      <u val="single"/>
      <sz val="12"/>
      <color indexed="12"/>
      <name val="新細明體"/>
      <family val="1"/>
    </font>
    <font>
      <u val="single"/>
      <sz val="12"/>
      <color indexed="36"/>
      <name val="新細明體"/>
      <family val="1"/>
    </font>
    <font>
      <sz val="11"/>
      <color indexed="8"/>
      <name val="標楷體"/>
      <family val="4"/>
    </font>
    <font>
      <sz val="12"/>
      <color indexed="8"/>
      <name val="標楷體"/>
      <family val="4"/>
    </font>
    <font>
      <sz val="11"/>
      <color indexed="8"/>
      <name val="Times New Roman"/>
      <family val="1"/>
    </font>
  </fonts>
  <fills count="2">
    <fill>
      <patternFill/>
    </fill>
    <fill>
      <patternFill patternType="gray125"/>
    </fill>
  </fills>
  <borders count="13">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cellStyleXfs>
  <cellXfs count="82">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vertical="center"/>
    </xf>
    <xf numFmtId="0" fontId="3" fillId="0" borderId="1" xfId="0" applyFont="1" applyBorder="1" applyAlignment="1">
      <alignment horizontal="centerContinuous" vertical="center"/>
    </xf>
    <xf numFmtId="0" fontId="5" fillId="0" borderId="2" xfId="0" applyFont="1" applyBorder="1" applyAlignment="1">
      <alignment vertical="center"/>
    </xf>
    <xf numFmtId="0" fontId="2" fillId="0" borderId="3" xfId="0"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11" fontId="3" fillId="0" borderId="0" xfId="0" applyNumberFormat="1" applyFont="1" applyBorder="1" applyAlignment="1">
      <alignment horizontal="left" vertical="center"/>
    </xf>
    <xf numFmtId="11" fontId="3" fillId="0" borderId="0" xfId="0" applyNumberFormat="1" applyFont="1" applyBorder="1" applyAlignment="1">
      <alignment horizontal="right" vertical="center"/>
    </xf>
    <xf numFmtId="0" fontId="3" fillId="0" borderId="0" xfId="0" applyFont="1" applyAlignment="1">
      <alignment horizontal="left"/>
    </xf>
    <xf numFmtId="11" fontId="3" fillId="0" borderId="0" xfId="0" applyNumberFormat="1" applyFont="1" applyBorder="1" applyAlignment="1">
      <alignment vertical="center"/>
    </xf>
    <xf numFmtId="41" fontId="3" fillId="0" borderId="0" xfId="16" applyFont="1" applyBorder="1" applyAlignment="1">
      <alignment/>
    </xf>
    <xf numFmtId="0" fontId="2" fillId="0" borderId="0" xfId="0" applyFont="1" applyAlignment="1">
      <alignment horizontal="center"/>
    </xf>
    <xf numFmtId="0" fontId="2" fillId="0" borderId="2" xfId="0" applyFont="1" applyBorder="1" applyAlignment="1">
      <alignment/>
    </xf>
    <xf numFmtId="0" fontId="2" fillId="0" borderId="1" xfId="0" applyFont="1" applyBorder="1" applyAlignment="1">
      <alignment horizontal="center" vertical="center"/>
    </xf>
    <xf numFmtId="0" fontId="2" fillId="0" borderId="0" xfId="0" applyFont="1" applyAlignment="1">
      <alignment horizontal="right"/>
    </xf>
    <xf numFmtId="0" fontId="6" fillId="0" borderId="0" xfId="0" applyFont="1" applyAlignment="1">
      <alignment/>
    </xf>
    <xf numFmtId="0" fontId="2" fillId="0" borderId="0" xfId="0" applyFont="1" applyBorder="1" applyAlignment="1">
      <alignment vertical="center" wrapText="1"/>
    </xf>
    <xf numFmtId="0" fontId="2" fillId="0" borderId="4" xfId="0" applyFont="1" applyBorder="1" applyAlignment="1">
      <alignment vertical="center" wrapText="1"/>
    </xf>
    <xf numFmtId="41" fontId="2" fillId="0" borderId="0" xfId="0" applyNumberFormat="1" applyFont="1" applyBorder="1" applyAlignment="1">
      <alignment horizontal="right" vertical="center"/>
    </xf>
    <xf numFmtId="0" fontId="2" fillId="0" borderId="5" xfId="0" applyFont="1" applyBorder="1" applyAlignment="1">
      <alignment vertical="center" wrapText="1"/>
    </xf>
    <xf numFmtId="0" fontId="13" fillId="0" borderId="4" xfId="0" applyFont="1" applyBorder="1" applyAlignment="1">
      <alignment vertical="center" wrapText="1"/>
    </xf>
    <xf numFmtId="41" fontId="2" fillId="0" borderId="2" xfId="0" applyNumberFormat="1" applyFont="1" applyBorder="1" applyAlignment="1" applyProtection="1">
      <alignment/>
      <protection locked="0"/>
    </xf>
    <xf numFmtId="0" fontId="2" fillId="0" borderId="2" xfId="0" applyFont="1" applyBorder="1" applyAlignment="1">
      <alignment vertical="center"/>
    </xf>
    <xf numFmtId="0" fontId="10" fillId="0" borderId="6" xfId="0" applyFont="1" applyBorder="1" applyAlignment="1">
      <alignment vertical="center" wrapText="1"/>
    </xf>
    <xf numFmtId="0" fontId="2" fillId="0" borderId="4" xfId="0" applyFont="1" applyFill="1" applyBorder="1" applyAlignment="1">
      <alignment vertical="center" wrapText="1"/>
    </xf>
    <xf numFmtId="0" fontId="2" fillId="0" borderId="4" xfId="0" applyFont="1" applyBorder="1" applyAlignment="1">
      <alignment vertical="center"/>
    </xf>
    <xf numFmtId="0" fontId="10" fillId="0" borderId="4" xfId="0" applyFont="1" applyBorder="1" applyAlignment="1">
      <alignment vertical="center"/>
    </xf>
    <xf numFmtId="0" fontId="10" fillId="0" borderId="4" xfId="0" applyFont="1" applyBorder="1" applyAlignment="1">
      <alignment vertical="center" wrapText="1"/>
    </xf>
    <xf numFmtId="0" fontId="14" fillId="0" borderId="4" xfId="0" applyFont="1" applyBorder="1" applyAlignment="1">
      <alignment vertical="center" wrapText="1"/>
    </xf>
    <xf numFmtId="0" fontId="2" fillId="0" borderId="4" xfId="0" applyFont="1" applyFill="1" applyBorder="1" applyAlignment="1">
      <alignment vertical="center"/>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10" fillId="0" borderId="0" xfId="0" applyFont="1" applyBorder="1" applyAlignment="1">
      <alignment vertical="center"/>
    </xf>
    <xf numFmtId="41" fontId="2" fillId="0" borderId="7" xfId="0" applyNumberFormat="1" applyFont="1" applyBorder="1" applyAlignment="1" applyProtection="1">
      <alignment vertical="center"/>
      <protection locked="0"/>
    </xf>
    <xf numFmtId="185" fontId="2" fillId="0" borderId="0" xfId="0" applyNumberFormat="1" applyFont="1" applyBorder="1" applyAlignment="1">
      <alignment horizontal="right" vertical="center"/>
    </xf>
    <xf numFmtId="185" fontId="2" fillId="0" borderId="0" xfId="0" applyNumberFormat="1" applyFont="1" applyAlignment="1">
      <alignment horizontal="right" vertical="center"/>
    </xf>
    <xf numFmtId="185" fontId="3" fillId="0" borderId="0" xfId="0" applyNumberFormat="1" applyFont="1" applyBorder="1" applyAlignment="1">
      <alignment horizontal="right" vertical="center"/>
    </xf>
    <xf numFmtId="185" fontId="2" fillId="0" borderId="0" xfId="0" applyNumberFormat="1" applyFont="1" applyFill="1" applyBorder="1" applyAlignment="1">
      <alignment horizontal="right" vertical="center"/>
    </xf>
    <xf numFmtId="185" fontId="2" fillId="0" borderId="0" xfId="0" applyNumberFormat="1" applyFont="1" applyBorder="1" applyAlignment="1">
      <alignment vertical="center"/>
    </xf>
    <xf numFmtId="185" fontId="2" fillId="0" borderId="0" xfId="0" applyNumberFormat="1" applyFont="1" applyAlignment="1">
      <alignment vertical="center"/>
    </xf>
    <xf numFmtId="184" fontId="2" fillId="0" borderId="0" xfId="0" applyNumberFormat="1" applyFont="1" applyBorder="1" applyAlignment="1">
      <alignment horizontal="right" vertical="center"/>
    </xf>
    <xf numFmtId="185" fontId="3" fillId="0" borderId="0" xfId="0" applyNumberFormat="1" applyFont="1" applyBorder="1" applyAlignment="1">
      <alignment vertical="center"/>
    </xf>
    <xf numFmtId="185" fontId="2" fillId="0" borderId="0" xfId="0" applyNumberFormat="1" applyFont="1" applyBorder="1" applyAlignment="1" applyProtection="1">
      <alignment vertical="center"/>
      <protection locked="0"/>
    </xf>
    <xf numFmtId="185" fontId="3" fillId="0" borderId="8" xfId="0" applyNumberFormat="1" applyFont="1" applyBorder="1" applyAlignment="1">
      <alignment vertical="center"/>
    </xf>
    <xf numFmtId="185" fontId="9" fillId="0" borderId="8" xfId="0" applyNumberFormat="1" applyFont="1" applyBorder="1" applyAlignment="1">
      <alignment vertical="center"/>
    </xf>
    <xf numFmtId="185" fontId="14" fillId="0" borderId="0" xfId="15" applyNumberFormat="1" applyFont="1" applyBorder="1" applyAlignment="1">
      <alignment horizontal="right" vertical="center"/>
    </xf>
    <xf numFmtId="185" fontId="14" fillId="0" borderId="0" xfId="15" applyNumberFormat="1" applyFont="1" applyBorder="1" applyAlignment="1">
      <alignment vertical="center"/>
    </xf>
    <xf numFmtId="185" fontId="3" fillId="0" borderId="8" xfId="0" applyNumberFormat="1" applyFont="1" applyFill="1" applyBorder="1" applyAlignment="1">
      <alignment horizontal="right" vertical="center"/>
    </xf>
    <xf numFmtId="185" fontId="3" fillId="0" borderId="0" xfId="0" applyNumberFormat="1" applyFont="1" applyFill="1" applyBorder="1" applyAlignment="1">
      <alignment horizontal="right" vertical="center"/>
    </xf>
    <xf numFmtId="184" fontId="2" fillId="0" borderId="0" xfId="0" applyNumberFormat="1" applyFont="1" applyAlignment="1">
      <alignment horizontal="right" vertical="center"/>
    </xf>
    <xf numFmtId="184" fontId="2" fillId="0" borderId="0" xfId="0" applyNumberFormat="1" applyFont="1" applyFill="1" applyBorder="1" applyAlignment="1">
      <alignment horizontal="right" vertical="center"/>
    </xf>
    <xf numFmtId="185" fontId="10" fillId="0" borderId="0" xfId="0" applyNumberFormat="1" applyFont="1" applyBorder="1" applyAlignment="1" applyProtection="1">
      <alignment vertical="center"/>
      <protection locked="0"/>
    </xf>
    <xf numFmtId="41" fontId="10" fillId="0" borderId="0" xfId="0" applyNumberFormat="1" applyFont="1" applyBorder="1" applyAlignment="1">
      <alignment horizontal="right" vertical="center"/>
    </xf>
    <xf numFmtId="185" fontId="10" fillId="0" borderId="0" xfId="0" applyNumberFormat="1" applyFont="1" applyBorder="1" applyAlignment="1">
      <alignment vertical="center"/>
    </xf>
    <xf numFmtId="184" fontId="10" fillId="0" borderId="0" xfId="0" applyNumberFormat="1" applyFont="1" applyBorder="1" applyAlignment="1">
      <alignment horizontal="right" vertical="center"/>
    </xf>
    <xf numFmtId="185" fontId="10" fillId="0" borderId="0" xfId="0" applyNumberFormat="1" applyFont="1" applyAlignment="1">
      <alignment horizontal="right" vertical="center"/>
    </xf>
    <xf numFmtId="0" fontId="10" fillId="0" borderId="4" xfId="0" applyFont="1" applyBorder="1" applyAlignment="1">
      <alignment horizontal="left" vertical="center"/>
    </xf>
    <xf numFmtId="185" fontId="9" fillId="0" borderId="0" xfId="0" applyNumberFormat="1" applyFont="1" applyBorder="1" applyAlignment="1">
      <alignment vertical="center"/>
    </xf>
    <xf numFmtId="184" fontId="10" fillId="0" borderId="0" xfId="0" applyNumberFormat="1" applyFont="1" applyAlignment="1">
      <alignment horizontal="right" vertical="center"/>
    </xf>
    <xf numFmtId="0" fontId="10" fillId="0" borderId="0" xfId="0" applyFont="1" applyBorder="1" applyAlignment="1">
      <alignment vertical="center" wrapText="1"/>
    </xf>
    <xf numFmtId="0" fontId="0" fillId="0" borderId="4" xfId="0" applyBorder="1" applyAlignment="1">
      <alignment vertical="center" wrapText="1"/>
    </xf>
    <xf numFmtId="0" fontId="2" fillId="0" borderId="9" xfId="0" applyFont="1" applyBorder="1" applyAlignment="1">
      <alignment horizontal="center" vertical="center" wrapText="1"/>
    </xf>
    <xf numFmtId="0" fontId="0" fillId="0" borderId="3" xfId="0" applyBorder="1" applyAlignment="1">
      <alignment horizontal="center" vertical="center" wrapText="1"/>
    </xf>
    <xf numFmtId="0" fontId="3" fillId="0" borderId="10" xfId="0" applyFont="1" applyBorder="1" applyAlignment="1">
      <alignment horizontal="center" vertical="center" wrapText="1"/>
    </xf>
    <xf numFmtId="0" fontId="0" fillId="0" borderId="11" xfId="0" applyBorder="1" applyAlignment="1">
      <alignment vertical="center" wrapText="1"/>
    </xf>
    <xf numFmtId="49" fontId="6" fillId="0" borderId="10"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0" fillId="0" borderId="6" xfId="0" applyBorder="1" applyAlignment="1">
      <alignment wrapText="1"/>
    </xf>
    <xf numFmtId="0" fontId="2" fillId="0" borderId="6" xfId="0" applyFont="1" applyBorder="1" applyAlignment="1">
      <alignment horizontal="center"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horizontal="center" wrapText="1"/>
    </xf>
    <xf numFmtId="0" fontId="0" fillId="0" borderId="0" xfId="0" applyAlignment="1">
      <alignment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xf>
    <xf numFmtId="0" fontId="0" fillId="0" borderId="2" xfId="0" applyBorder="1" applyAlignment="1">
      <alignment horizont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7</xdr:row>
      <xdr:rowOff>28575</xdr:rowOff>
    </xdr:from>
    <xdr:to>
      <xdr:col>10</xdr:col>
      <xdr:colOff>333375</xdr:colOff>
      <xdr:row>7</xdr:row>
      <xdr:rowOff>247650</xdr:rowOff>
    </xdr:to>
    <xdr:sp>
      <xdr:nvSpPr>
        <xdr:cNvPr id="1" name="TextBox 1"/>
        <xdr:cNvSpPr txBox="1">
          <a:spLocks noChangeArrowheads="1"/>
        </xdr:cNvSpPr>
      </xdr:nvSpPr>
      <xdr:spPr>
        <a:xfrm>
          <a:off x="13268325" y="1914525"/>
          <a:ext cx="228600" cy="219075"/>
        </a:xfrm>
        <a:prstGeom prst="rect">
          <a:avLst/>
        </a:prstGeom>
        <a:solidFill>
          <a:srgbClr val="FFFFFF"/>
        </a:solidFill>
        <a:ln w="9525" cmpd="sng">
          <a:noFill/>
        </a:ln>
      </xdr:spPr>
      <xdr:txBody>
        <a:bodyPr vertOverflow="clip" wrap="square"/>
        <a:p>
          <a:pPr algn="l">
            <a:defRPr/>
          </a:pPr>
          <a:r>
            <a:rPr lang="en-US" cap="none" sz="1200" b="0" i="0" u="none" baseline="0">
              <a:latin typeface="新細明體"/>
              <a:ea typeface="新細明體"/>
              <a:cs typeface="新細明體"/>
            </a:rPr>
            <a:t>®</a:t>
          </a:r>
        </a:p>
      </xdr:txBody>
    </xdr:sp>
    <xdr:clientData/>
  </xdr:twoCellAnchor>
  <xdr:twoCellAnchor>
    <xdr:from>
      <xdr:col>10</xdr:col>
      <xdr:colOff>390525</xdr:colOff>
      <xdr:row>56</xdr:row>
      <xdr:rowOff>47625</xdr:rowOff>
    </xdr:from>
    <xdr:to>
      <xdr:col>10</xdr:col>
      <xdr:colOff>581025</xdr:colOff>
      <xdr:row>57</xdr:row>
      <xdr:rowOff>28575</xdr:rowOff>
    </xdr:to>
    <xdr:sp>
      <xdr:nvSpPr>
        <xdr:cNvPr id="2" name="TextBox 2"/>
        <xdr:cNvSpPr txBox="1">
          <a:spLocks noChangeArrowheads="1"/>
        </xdr:cNvSpPr>
      </xdr:nvSpPr>
      <xdr:spPr>
        <a:xfrm>
          <a:off x="13554075" y="15030450"/>
          <a:ext cx="190500" cy="285750"/>
        </a:xfrm>
        <a:prstGeom prst="rect">
          <a:avLst/>
        </a:prstGeom>
        <a:solidFill>
          <a:srgbClr val="FFFFFF"/>
        </a:solidFill>
        <a:ln w="9525" cmpd="sng">
          <a:noFill/>
        </a:ln>
      </xdr:spPr>
      <xdr:txBody>
        <a:bodyPr vertOverflow="clip" wrap="square"/>
        <a:p>
          <a:pPr algn="l">
            <a:defRPr/>
          </a:pPr>
          <a:r>
            <a:rPr lang="en-US" cap="none" sz="1200" b="0" i="0" u="none" baseline="0">
              <a:latin typeface="新細明體"/>
              <a:ea typeface="新細明體"/>
              <a:cs typeface="新細明體"/>
            </a:rPr>
            <a:t>®</a:t>
          </a:r>
        </a:p>
      </xdr:txBody>
    </xdr:sp>
    <xdr:clientData/>
  </xdr:twoCellAnchor>
  <xdr:twoCellAnchor>
    <xdr:from>
      <xdr:col>10</xdr:col>
      <xdr:colOff>590550</xdr:colOff>
      <xdr:row>63</xdr:row>
      <xdr:rowOff>28575</xdr:rowOff>
    </xdr:from>
    <xdr:to>
      <xdr:col>10</xdr:col>
      <xdr:colOff>790575</xdr:colOff>
      <xdr:row>63</xdr:row>
      <xdr:rowOff>247650</xdr:rowOff>
    </xdr:to>
    <xdr:sp>
      <xdr:nvSpPr>
        <xdr:cNvPr id="3" name="TextBox 3"/>
        <xdr:cNvSpPr txBox="1">
          <a:spLocks noChangeArrowheads="1"/>
        </xdr:cNvSpPr>
      </xdr:nvSpPr>
      <xdr:spPr>
        <a:xfrm>
          <a:off x="13754100" y="16840200"/>
          <a:ext cx="200025" cy="219075"/>
        </a:xfrm>
        <a:prstGeom prst="rect">
          <a:avLst/>
        </a:prstGeom>
        <a:solidFill>
          <a:srgbClr val="FFFFFF"/>
        </a:solidFill>
        <a:ln w="9525" cmpd="sng">
          <a:noFill/>
        </a:ln>
      </xdr:spPr>
      <xdr:txBody>
        <a:bodyPr vertOverflow="clip" wrap="square"/>
        <a:p>
          <a:pPr algn="l">
            <a:defRPr/>
          </a:pPr>
          <a:r>
            <a:rPr lang="en-US" cap="none" sz="1200" b="0" i="0" u="none" baseline="0">
              <a:latin typeface="新細明體"/>
              <a:ea typeface="新細明體"/>
              <a:cs typeface="新細明體"/>
            </a:rPr>
            <a:t>®</a:t>
          </a:r>
        </a:p>
      </xdr:txBody>
    </xdr:sp>
    <xdr:clientData/>
  </xdr:twoCellAnchor>
  <xdr:twoCellAnchor>
    <xdr:from>
      <xdr:col>10</xdr:col>
      <xdr:colOff>590550</xdr:colOff>
      <xdr:row>64</xdr:row>
      <xdr:rowOff>19050</xdr:rowOff>
    </xdr:from>
    <xdr:to>
      <xdr:col>10</xdr:col>
      <xdr:colOff>800100</xdr:colOff>
      <xdr:row>64</xdr:row>
      <xdr:rowOff>219075</xdr:rowOff>
    </xdr:to>
    <xdr:sp>
      <xdr:nvSpPr>
        <xdr:cNvPr id="4" name="TextBox 4"/>
        <xdr:cNvSpPr txBox="1">
          <a:spLocks noChangeArrowheads="1"/>
        </xdr:cNvSpPr>
      </xdr:nvSpPr>
      <xdr:spPr>
        <a:xfrm>
          <a:off x="13754100" y="17097375"/>
          <a:ext cx="209550" cy="200025"/>
        </a:xfrm>
        <a:prstGeom prst="rect">
          <a:avLst/>
        </a:prstGeom>
        <a:solidFill>
          <a:srgbClr val="FFFFFF"/>
        </a:solidFill>
        <a:ln w="9525" cmpd="sng">
          <a:noFill/>
        </a:ln>
      </xdr:spPr>
      <xdr:txBody>
        <a:bodyPr vertOverflow="clip" wrap="square"/>
        <a:p>
          <a:pPr algn="l">
            <a:defRPr/>
          </a:pPr>
          <a:r>
            <a:rPr lang="en-US" cap="none" sz="1200" b="0" i="0" u="none" baseline="0">
              <a:latin typeface="新細明體"/>
              <a:ea typeface="新細明體"/>
              <a:cs typeface="新細明體"/>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60"/>
  <sheetViews>
    <sheetView tabSelected="1" workbookViewId="0" topLeftCell="A1">
      <pane xSplit="11535" topLeftCell="S1" activePane="topLeft" state="split"/>
      <selection pane="topLeft" activeCell="A1" sqref="A1"/>
      <selection pane="topRight" activeCell="T91" sqref="T91"/>
    </sheetView>
  </sheetViews>
  <sheetFormatPr defaultColWidth="9.00390625" defaultRowHeight="16.5"/>
  <cols>
    <col min="1" max="1" width="13.875" style="2" customWidth="1"/>
    <col min="2" max="2" width="66.75390625" style="2" customWidth="1"/>
    <col min="3" max="3" width="9.25390625" style="2" customWidth="1"/>
    <col min="4" max="4" width="8.875" style="2" customWidth="1"/>
    <col min="5" max="6" width="9.625" style="2" customWidth="1"/>
    <col min="7" max="7" width="15.00390625" style="2" customWidth="1"/>
    <col min="8" max="8" width="13.75390625" style="2" customWidth="1"/>
    <col min="9" max="9" width="13.875" style="2" customWidth="1"/>
    <col min="10" max="10" width="12.125" style="2" customWidth="1"/>
    <col min="11" max="11" width="20.75390625" style="2" customWidth="1"/>
    <col min="12" max="16384" width="9.00390625" style="2" customWidth="1"/>
  </cols>
  <sheetData>
    <row r="1" spans="1:11" s="3" customFormat="1" ht="16.5">
      <c r="A1" s="4" t="s">
        <v>5</v>
      </c>
      <c r="B1" s="8"/>
      <c r="C1" s="7"/>
      <c r="H1" s="66" t="s">
        <v>1</v>
      </c>
      <c r="I1" s="67"/>
      <c r="J1" s="66" t="s">
        <v>9</v>
      </c>
      <c r="K1" s="67"/>
    </row>
    <row r="2" spans="1:11" s="3" customFormat="1" ht="16.5">
      <c r="A2" s="4" t="s">
        <v>10</v>
      </c>
      <c r="B2" s="6" t="s">
        <v>19</v>
      </c>
      <c r="C2" s="5"/>
      <c r="H2" s="66" t="s">
        <v>0</v>
      </c>
      <c r="I2" s="67"/>
      <c r="J2" s="68" t="s">
        <v>15</v>
      </c>
      <c r="K2" s="67"/>
    </row>
    <row r="3" spans="1:11" ht="34.5" customHeight="1">
      <c r="A3" s="69" t="s">
        <v>160</v>
      </c>
      <c r="B3" s="70"/>
      <c r="C3" s="70"/>
      <c r="D3" s="70"/>
      <c r="E3" s="70"/>
      <c r="F3" s="70"/>
      <c r="G3" s="70"/>
      <c r="H3" s="70"/>
      <c r="I3" s="70"/>
      <c r="J3" s="70"/>
      <c r="K3" s="70"/>
    </row>
    <row r="4" spans="1:10" ht="15.75" customHeight="1">
      <c r="A4" s="75"/>
      <c r="B4" s="75"/>
      <c r="C4" s="75"/>
      <c r="D4" s="75"/>
      <c r="E4" s="75"/>
      <c r="F4" s="75"/>
      <c r="G4" s="76"/>
      <c r="H4" s="76"/>
      <c r="I4" s="76"/>
      <c r="J4" s="76"/>
    </row>
    <row r="5" spans="1:10" ht="15.75" customHeight="1">
      <c r="A5" s="14"/>
      <c r="B5" s="14"/>
      <c r="C5" s="14"/>
      <c r="D5" s="14"/>
      <c r="E5" s="14" t="s">
        <v>155</v>
      </c>
      <c r="F5" s="14"/>
      <c r="J5" s="2" t="s">
        <v>25</v>
      </c>
    </row>
    <row r="6" spans="1:11" ht="21.75" customHeight="1">
      <c r="A6" s="71" t="s">
        <v>6</v>
      </c>
      <c r="B6" s="72"/>
      <c r="C6" s="77" t="s">
        <v>11</v>
      </c>
      <c r="D6" s="78"/>
      <c r="E6" s="78"/>
      <c r="F6" s="79"/>
      <c r="G6" s="78" t="s">
        <v>12</v>
      </c>
      <c r="H6" s="78"/>
      <c r="I6" s="78"/>
      <c r="J6" s="79"/>
      <c r="K6" s="64" t="s">
        <v>14</v>
      </c>
    </row>
    <row r="7" spans="1:11" ht="27.75" customHeight="1">
      <c r="A7" s="73"/>
      <c r="B7" s="74"/>
      <c r="C7" s="16" t="s">
        <v>16</v>
      </c>
      <c r="D7" s="16" t="s">
        <v>7</v>
      </c>
      <c r="E7" s="16" t="s">
        <v>8</v>
      </c>
      <c r="F7" s="16" t="s">
        <v>13</v>
      </c>
      <c r="G7" s="16" t="s">
        <v>16</v>
      </c>
      <c r="H7" s="16" t="s">
        <v>7</v>
      </c>
      <c r="I7" s="16" t="s">
        <v>8</v>
      </c>
      <c r="J7" s="16" t="s">
        <v>13</v>
      </c>
      <c r="K7" s="65"/>
    </row>
    <row r="8" spans="1:11" ht="21" customHeight="1">
      <c r="A8" s="26" t="s">
        <v>18</v>
      </c>
      <c r="B8" s="22"/>
      <c r="C8" s="58">
        <f aca="true" t="shared" si="0" ref="C8:K8">+C9+C20+C43+C57+C66+C76+C89+C108+C117+C136+C140+C146+C148</f>
        <v>1953</v>
      </c>
      <c r="D8" s="58">
        <f t="shared" si="0"/>
        <v>1339</v>
      </c>
      <c r="E8" s="58">
        <f t="shared" si="0"/>
        <v>477</v>
      </c>
      <c r="F8" s="58">
        <f t="shared" si="0"/>
        <v>122</v>
      </c>
      <c r="G8" s="61">
        <f t="shared" si="0"/>
        <v>246.51392433</v>
      </c>
      <c r="H8" s="61">
        <f t="shared" si="0"/>
        <v>123.32832733</v>
      </c>
      <c r="I8" s="61">
        <f t="shared" si="0"/>
        <v>111.901246</v>
      </c>
      <c r="J8" s="61">
        <f t="shared" si="0"/>
        <v>11.284351000000001</v>
      </c>
      <c r="K8" s="58">
        <f t="shared" si="0"/>
        <v>4468963793</v>
      </c>
    </row>
    <row r="9" spans="1:11" ht="23.25" customHeight="1">
      <c r="A9" s="62" t="s">
        <v>69</v>
      </c>
      <c r="B9" s="63"/>
      <c r="C9" s="58">
        <f aca="true" t="shared" si="1" ref="C9:J9">SUM(C10)</f>
        <v>210</v>
      </c>
      <c r="D9" s="58">
        <f t="shared" si="1"/>
        <v>195</v>
      </c>
      <c r="E9" s="58">
        <f t="shared" si="1"/>
        <v>14</v>
      </c>
      <c r="F9" s="58">
        <f t="shared" si="1"/>
        <v>1</v>
      </c>
      <c r="G9" s="61">
        <f t="shared" si="1"/>
        <v>6.96636533</v>
      </c>
      <c r="H9" s="61">
        <f t="shared" si="1"/>
        <v>6.6561023299999995</v>
      </c>
      <c r="I9" s="61">
        <f t="shared" si="1"/>
        <v>0.283663</v>
      </c>
      <c r="J9" s="61">
        <f t="shared" si="1"/>
        <v>0.0266</v>
      </c>
      <c r="K9" s="58">
        <f>SUM(K10)</f>
        <v>152101566</v>
      </c>
    </row>
    <row r="10" spans="1:11" ht="22.5" customHeight="1">
      <c r="A10" s="3"/>
      <c r="B10" s="59" t="s">
        <v>26</v>
      </c>
      <c r="C10" s="58">
        <f>SUM(C11:C19)</f>
        <v>210</v>
      </c>
      <c r="D10" s="58">
        <f aca="true" t="shared" si="2" ref="D10:K10">SUM(D11:D19)</f>
        <v>195</v>
      </c>
      <c r="E10" s="58">
        <f t="shared" si="2"/>
        <v>14</v>
      </c>
      <c r="F10" s="58">
        <f t="shared" si="2"/>
        <v>1</v>
      </c>
      <c r="G10" s="61">
        <f t="shared" si="2"/>
        <v>6.96636533</v>
      </c>
      <c r="H10" s="61">
        <f t="shared" si="2"/>
        <v>6.6561023299999995</v>
      </c>
      <c r="I10" s="61">
        <f t="shared" si="2"/>
        <v>0.283663</v>
      </c>
      <c r="J10" s="61">
        <f t="shared" si="2"/>
        <v>0.0266</v>
      </c>
      <c r="K10" s="58">
        <f t="shared" si="2"/>
        <v>152101566</v>
      </c>
    </row>
    <row r="11" spans="1:11" ht="21" customHeight="1">
      <c r="A11" s="3"/>
      <c r="B11" s="23" t="s">
        <v>147</v>
      </c>
      <c r="C11" s="38">
        <f>SUM(D11:F11)</f>
        <v>2</v>
      </c>
      <c r="D11" s="38">
        <v>2</v>
      </c>
      <c r="E11" s="21">
        <v>0</v>
      </c>
      <c r="F11" s="21">
        <v>0</v>
      </c>
      <c r="G11" s="52">
        <f>SUM(H11:J11)</f>
        <v>0.009295</v>
      </c>
      <c r="H11" s="52">
        <v>0.009295</v>
      </c>
      <c r="I11" s="21">
        <v>0</v>
      </c>
      <c r="J11" s="21">
        <v>0</v>
      </c>
      <c r="K11" s="42">
        <v>1666555</v>
      </c>
    </row>
    <row r="12" spans="1:11" ht="23.25" customHeight="1">
      <c r="A12" s="3"/>
      <c r="B12" s="31" t="s">
        <v>148</v>
      </c>
      <c r="C12" s="38">
        <f>SUM(D12:F12)</f>
        <v>118</v>
      </c>
      <c r="D12" s="38">
        <v>118</v>
      </c>
      <c r="E12" s="21">
        <v>0</v>
      </c>
      <c r="F12" s="21">
        <v>0</v>
      </c>
      <c r="G12" s="52">
        <f>SUM(H12:J12)</f>
        <v>2.6186</v>
      </c>
      <c r="H12" s="52">
        <v>2.6186</v>
      </c>
      <c r="I12" s="21">
        <v>0</v>
      </c>
      <c r="J12" s="21">
        <v>0</v>
      </c>
      <c r="K12" s="42">
        <v>67987996</v>
      </c>
    </row>
    <row r="13" spans="1:11" ht="20.25" customHeight="1">
      <c r="A13" s="3"/>
      <c r="B13" s="31" t="s">
        <v>149</v>
      </c>
      <c r="C13" s="38">
        <f>SUM(D13:F13)</f>
        <v>1</v>
      </c>
      <c r="D13" s="38">
        <v>1</v>
      </c>
      <c r="E13" s="21">
        <v>0</v>
      </c>
      <c r="F13" s="21">
        <v>0</v>
      </c>
      <c r="G13" s="52">
        <f aca="true" t="shared" si="3" ref="G13:G19">SUM(H13:J13)</f>
        <v>0.002132</v>
      </c>
      <c r="H13" s="52">
        <v>0.002132</v>
      </c>
      <c r="I13" s="21">
        <v>0</v>
      </c>
      <c r="J13" s="21">
        <v>0</v>
      </c>
      <c r="K13" s="42">
        <v>109742</v>
      </c>
    </row>
    <row r="14" spans="1:11" ht="21" customHeight="1">
      <c r="A14" s="3"/>
      <c r="B14" s="28" t="s">
        <v>150</v>
      </c>
      <c r="C14" s="38">
        <f>SUM(D14:F14)</f>
        <v>1</v>
      </c>
      <c r="D14" s="38">
        <v>1</v>
      </c>
      <c r="E14" s="21">
        <v>0</v>
      </c>
      <c r="F14" s="21">
        <v>0</v>
      </c>
      <c r="G14" s="52">
        <f t="shared" si="3"/>
        <v>0.00237333</v>
      </c>
      <c r="H14" s="52">
        <v>0.00237333</v>
      </c>
      <c r="I14" s="21">
        <v>0</v>
      </c>
      <c r="J14" s="21">
        <v>0</v>
      </c>
      <c r="K14" s="42">
        <v>122150</v>
      </c>
    </row>
    <row r="15" spans="1:11" ht="22.5" customHeight="1">
      <c r="A15" s="3"/>
      <c r="B15" s="20" t="s">
        <v>151</v>
      </c>
      <c r="C15" s="38">
        <f>SUM(D15:F15)</f>
        <v>81</v>
      </c>
      <c r="D15" s="38">
        <v>73</v>
      </c>
      <c r="E15" s="42">
        <v>7</v>
      </c>
      <c r="F15" s="42">
        <v>1</v>
      </c>
      <c r="G15" s="52">
        <f>SUM(H15:J15)</f>
        <v>4.213102</v>
      </c>
      <c r="H15" s="52">
        <v>4.023702</v>
      </c>
      <c r="I15" s="52">
        <v>0.1628</v>
      </c>
      <c r="J15" s="52">
        <v>0.0266</v>
      </c>
      <c r="K15" s="42">
        <v>82197523</v>
      </c>
    </row>
    <row r="16" spans="1:11" ht="23.25" customHeight="1">
      <c r="A16" s="3"/>
      <c r="B16" s="27" t="s">
        <v>76</v>
      </c>
      <c r="C16" s="38">
        <v>2</v>
      </c>
      <c r="D16" s="21">
        <v>0</v>
      </c>
      <c r="E16" s="42">
        <v>2</v>
      </c>
      <c r="F16" s="55">
        <v>0</v>
      </c>
      <c r="G16" s="52">
        <f t="shared" si="3"/>
        <v>0.1175</v>
      </c>
      <c r="H16" s="21">
        <v>0</v>
      </c>
      <c r="I16" s="52">
        <v>0.1175</v>
      </c>
      <c r="J16" s="21">
        <v>0</v>
      </c>
      <c r="K16" s="55">
        <v>0</v>
      </c>
    </row>
    <row r="17" spans="1:11" ht="21" customHeight="1">
      <c r="A17" s="3"/>
      <c r="B17" s="27" t="s">
        <v>77</v>
      </c>
      <c r="C17" s="38">
        <v>2</v>
      </c>
      <c r="D17" s="21">
        <v>0</v>
      </c>
      <c r="E17" s="42">
        <v>2</v>
      </c>
      <c r="F17" s="55">
        <v>0</v>
      </c>
      <c r="G17" s="52">
        <f t="shared" si="3"/>
        <v>0.001763</v>
      </c>
      <c r="H17" s="21">
        <v>0</v>
      </c>
      <c r="I17" s="52">
        <v>0.001763</v>
      </c>
      <c r="J17" s="21">
        <v>0</v>
      </c>
      <c r="K17" s="55">
        <v>0</v>
      </c>
    </row>
    <row r="18" spans="1:11" ht="18.75" customHeight="1">
      <c r="A18" s="3"/>
      <c r="B18" s="32" t="s">
        <v>78</v>
      </c>
      <c r="C18" s="38">
        <v>2</v>
      </c>
      <c r="D18" s="21">
        <v>0</v>
      </c>
      <c r="E18" s="42">
        <v>2</v>
      </c>
      <c r="F18" s="55">
        <v>0</v>
      </c>
      <c r="G18" s="52">
        <f t="shared" si="3"/>
        <v>0.0012</v>
      </c>
      <c r="H18" s="21">
        <v>0</v>
      </c>
      <c r="I18" s="52">
        <v>0.0012</v>
      </c>
      <c r="J18" s="21">
        <v>0</v>
      </c>
      <c r="K18" s="42">
        <v>13200</v>
      </c>
    </row>
    <row r="19" spans="1:11" ht="19.5" customHeight="1">
      <c r="A19" s="3"/>
      <c r="B19" s="32" t="s">
        <v>79</v>
      </c>
      <c r="C19" s="38">
        <v>1</v>
      </c>
      <c r="D19" s="21">
        <v>0</v>
      </c>
      <c r="E19" s="42">
        <v>1</v>
      </c>
      <c r="F19" s="55">
        <v>0</v>
      </c>
      <c r="G19" s="52">
        <f t="shared" si="3"/>
        <v>0.0004</v>
      </c>
      <c r="H19" s="21">
        <v>0</v>
      </c>
      <c r="I19" s="52">
        <v>0.0004</v>
      </c>
      <c r="J19" s="21">
        <v>0</v>
      </c>
      <c r="K19" s="42">
        <v>4400</v>
      </c>
    </row>
    <row r="20" spans="1:11" ht="22.5" customHeight="1">
      <c r="A20" s="62" t="s">
        <v>70</v>
      </c>
      <c r="B20" s="63"/>
      <c r="C20" s="58">
        <f aca="true" t="shared" si="4" ref="C20:K20">SUM(C21)</f>
        <v>241</v>
      </c>
      <c r="D20" s="58">
        <f t="shared" si="4"/>
        <v>205</v>
      </c>
      <c r="E20" s="58">
        <f t="shared" si="4"/>
        <v>31</v>
      </c>
      <c r="F20" s="58">
        <f t="shared" si="4"/>
        <v>5</v>
      </c>
      <c r="G20" s="61">
        <f t="shared" si="4"/>
        <v>21.539345</v>
      </c>
      <c r="H20" s="61">
        <f t="shared" si="4"/>
        <v>14.316493</v>
      </c>
      <c r="I20" s="61">
        <f t="shared" si="4"/>
        <v>7.128654999999999</v>
      </c>
      <c r="J20" s="61">
        <f t="shared" si="4"/>
        <v>0.094197</v>
      </c>
      <c r="K20" s="58">
        <f t="shared" si="4"/>
        <v>236819602</v>
      </c>
    </row>
    <row r="21" spans="1:11" ht="22.5" customHeight="1">
      <c r="A21" s="3"/>
      <c r="B21" s="29" t="s">
        <v>26</v>
      </c>
      <c r="C21" s="58">
        <f aca="true" t="shared" si="5" ref="C21:K21">SUM(C22:C42)</f>
        <v>241</v>
      </c>
      <c r="D21" s="58">
        <f t="shared" si="5"/>
        <v>205</v>
      </c>
      <c r="E21" s="58">
        <f t="shared" si="5"/>
        <v>31</v>
      </c>
      <c r="F21" s="58">
        <f t="shared" si="5"/>
        <v>5</v>
      </c>
      <c r="G21" s="61">
        <f t="shared" si="5"/>
        <v>21.539345</v>
      </c>
      <c r="H21" s="61">
        <f t="shared" si="5"/>
        <v>14.316493</v>
      </c>
      <c r="I21" s="61">
        <f t="shared" si="5"/>
        <v>7.128654999999999</v>
      </c>
      <c r="J21" s="61">
        <f t="shared" si="5"/>
        <v>0.094197</v>
      </c>
      <c r="K21" s="58">
        <f t="shared" si="5"/>
        <v>236819602</v>
      </c>
    </row>
    <row r="22" spans="1:11" ht="18.75" customHeight="1">
      <c r="A22" s="3"/>
      <c r="B22" s="33" t="s">
        <v>98</v>
      </c>
      <c r="C22" s="38">
        <f aca="true" t="shared" si="6" ref="C22:C42">SUM(D22:F22)</f>
        <v>5</v>
      </c>
      <c r="D22" s="38">
        <v>5</v>
      </c>
      <c r="E22" s="21">
        <v>0</v>
      </c>
      <c r="F22" s="55">
        <v>0</v>
      </c>
      <c r="G22" s="52">
        <f>SUM(H22,I22,J22)</f>
        <v>0.3191</v>
      </c>
      <c r="H22" s="52">
        <v>0.3191</v>
      </c>
      <c r="I22" s="21">
        <v>0</v>
      </c>
      <c r="J22" s="21">
        <v>0</v>
      </c>
      <c r="K22" s="42">
        <v>2200000</v>
      </c>
    </row>
    <row r="23" spans="1:11" ht="17.25" customHeight="1">
      <c r="A23" s="3"/>
      <c r="B23" s="33" t="s">
        <v>152</v>
      </c>
      <c r="C23" s="38">
        <f t="shared" si="6"/>
        <v>13</v>
      </c>
      <c r="D23" s="37">
        <v>13</v>
      </c>
      <c r="E23" s="21">
        <v>0</v>
      </c>
      <c r="F23" s="55">
        <v>0</v>
      </c>
      <c r="G23" s="52">
        <f aca="true" t="shared" si="7" ref="G23:G42">SUM(H23,I23,J23)</f>
        <v>0.3242</v>
      </c>
      <c r="H23" s="52">
        <v>0.3242</v>
      </c>
      <c r="I23" s="21">
        <v>0</v>
      </c>
      <c r="J23" s="21">
        <v>0</v>
      </c>
      <c r="K23" s="42">
        <v>1823744</v>
      </c>
    </row>
    <row r="24" spans="1:11" ht="17.25" customHeight="1">
      <c r="A24" s="3"/>
      <c r="B24" s="34" t="s">
        <v>99</v>
      </c>
      <c r="C24" s="38">
        <f t="shared" si="6"/>
        <v>23</v>
      </c>
      <c r="D24" s="37">
        <v>23</v>
      </c>
      <c r="E24" s="21">
        <v>0</v>
      </c>
      <c r="F24" s="55">
        <v>0</v>
      </c>
      <c r="G24" s="52">
        <f t="shared" si="7"/>
        <v>1.397131</v>
      </c>
      <c r="H24" s="52">
        <v>1.397131</v>
      </c>
      <c r="I24" s="21">
        <v>0</v>
      </c>
      <c r="J24" s="21">
        <v>0</v>
      </c>
      <c r="K24" s="42">
        <v>17213398</v>
      </c>
    </row>
    <row r="25" spans="1:11" ht="16.5" customHeight="1">
      <c r="A25" s="3"/>
      <c r="B25" s="33" t="s">
        <v>100</v>
      </c>
      <c r="C25" s="38">
        <f t="shared" si="6"/>
        <v>21</v>
      </c>
      <c r="D25" s="37">
        <v>21</v>
      </c>
      <c r="E25" s="21">
        <v>0</v>
      </c>
      <c r="F25" s="55">
        <v>0</v>
      </c>
      <c r="G25" s="52">
        <f t="shared" si="7"/>
        <v>2.412234</v>
      </c>
      <c r="H25" s="52">
        <v>2.412234</v>
      </c>
      <c r="I25" s="21">
        <v>0</v>
      </c>
      <c r="J25" s="21">
        <v>0</v>
      </c>
      <c r="K25" s="42">
        <v>53885150</v>
      </c>
    </row>
    <row r="26" spans="1:11" ht="18" customHeight="1">
      <c r="A26" s="3"/>
      <c r="B26" s="33" t="s">
        <v>101</v>
      </c>
      <c r="C26" s="38">
        <f t="shared" si="6"/>
        <v>40</v>
      </c>
      <c r="D26" s="37">
        <v>40</v>
      </c>
      <c r="E26" s="21">
        <v>0</v>
      </c>
      <c r="F26" s="55">
        <v>0</v>
      </c>
      <c r="G26" s="52">
        <f t="shared" si="7"/>
        <v>1.541104</v>
      </c>
      <c r="H26" s="52">
        <v>1.541104</v>
      </c>
      <c r="I26" s="21">
        <v>0</v>
      </c>
      <c r="J26" s="21">
        <v>0</v>
      </c>
      <c r="K26" s="42">
        <v>36282744</v>
      </c>
    </row>
    <row r="27" spans="1:11" ht="15.75" customHeight="1">
      <c r="A27" s="3"/>
      <c r="B27" s="33" t="s">
        <v>102</v>
      </c>
      <c r="C27" s="38">
        <f t="shared" si="6"/>
        <v>24</v>
      </c>
      <c r="D27" s="37">
        <v>24</v>
      </c>
      <c r="E27" s="21">
        <v>0</v>
      </c>
      <c r="F27" s="55">
        <v>0</v>
      </c>
      <c r="G27" s="52">
        <f>SUM(H27,I27,J27)</f>
        <v>4.724486</v>
      </c>
      <c r="H27" s="52">
        <v>4.724486</v>
      </c>
      <c r="I27" s="21">
        <v>0</v>
      </c>
      <c r="J27" s="21">
        <v>0</v>
      </c>
      <c r="K27" s="42">
        <v>53430866</v>
      </c>
    </row>
    <row r="28" spans="1:11" ht="18.75" customHeight="1">
      <c r="A28" s="3"/>
      <c r="B28" s="33" t="s">
        <v>103</v>
      </c>
      <c r="C28" s="38">
        <f t="shared" si="6"/>
        <v>1</v>
      </c>
      <c r="D28" s="37">
        <v>1</v>
      </c>
      <c r="E28" s="21">
        <v>0</v>
      </c>
      <c r="F28" s="55">
        <v>0</v>
      </c>
      <c r="G28" s="52">
        <f t="shared" si="7"/>
        <v>0.4371</v>
      </c>
      <c r="H28" s="52">
        <v>0.4371</v>
      </c>
      <c r="I28" s="21">
        <v>0</v>
      </c>
      <c r="J28" s="21">
        <v>0</v>
      </c>
      <c r="K28" s="42">
        <v>5420040</v>
      </c>
    </row>
    <row r="29" spans="1:11" ht="21.75" customHeight="1">
      <c r="A29" s="3"/>
      <c r="B29" s="33" t="s">
        <v>104</v>
      </c>
      <c r="C29" s="38">
        <f t="shared" si="6"/>
        <v>12</v>
      </c>
      <c r="D29" s="37">
        <v>12</v>
      </c>
      <c r="E29" s="21">
        <v>0</v>
      </c>
      <c r="F29" s="55">
        <v>0</v>
      </c>
      <c r="G29" s="52">
        <f t="shared" si="7"/>
        <v>0.19159600000000002</v>
      </c>
      <c r="H29" s="52">
        <v>0.19159600000000002</v>
      </c>
      <c r="I29" s="21">
        <v>0</v>
      </c>
      <c r="J29" s="21">
        <v>0</v>
      </c>
      <c r="K29" s="42">
        <v>2920000</v>
      </c>
    </row>
    <row r="30" spans="1:11" ht="20.25" customHeight="1">
      <c r="A30" s="3"/>
      <c r="B30" s="33" t="s">
        <v>105</v>
      </c>
      <c r="C30" s="38">
        <f t="shared" si="6"/>
        <v>12</v>
      </c>
      <c r="D30" s="37">
        <v>12</v>
      </c>
      <c r="E30" s="21">
        <v>0</v>
      </c>
      <c r="F30" s="55">
        <v>0</v>
      </c>
      <c r="G30" s="52">
        <f t="shared" si="7"/>
        <v>1.212963</v>
      </c>
      <c r="H30" s="52">
        <v>1.212963</v>
      </c>
      <c r="I30" s="21">
        <v>0</v>
      </c>
      <c r="J30" s="21">
        <v>0</v>
      </c>
      <c r="K30" s="42">
        <v>20308491</v>
      </c>
    </row>
    <row r="31" spans="1:11" ht="20.25" customHeight="1">
      <c r="A31" s="3"/>
      <c r="B31" s="33" t="s">
        <v>106</v>
      </c>
      <c r="C31" s="38">
        <f t="shared" si="6"/>
        <v>54</v>
      </c>
      <c r="D31" s="37">
        <v>54</v>
      </c>
      <c r="E31" s="21">
        <v>0</v>
      </c>
      <c r="F31" s="55">
        <v>0</v>
      </c>
      <c r="G31" s="52">
        <f t="shared" si="7"/>
        <v>1.756579</v>
      </c>
      <c r="H31" s="52">
        <v>1.756579</v>
      </c>
      <c r="I31" s="21">
        <v>0</v>
      </c>
      <c r="J31" s="21">
        <v>0</v>
      </c>
      <c r="K31" s="42">
        <v>24112607</v>
      </c>
    </row>
    <row r="32" spans="1:11" ht="19.5" customHeight="1">
      <c r="A32" s="3"/>
      <c r="B32" s="33" t="s">
        <v>107</v>
      </c>
      <c r="C32" s="38">
        <f t="shared" si="6"/>
        <v>2</v>
      </c>
      <c r="D32" s="21">
        <v>0</v>
      </c>
      <c r="E32" s="37">
        <v>2</v>
      </c>
      <c r="F32" s="55">
        <v>0</v>
      </c>
      <c r="G32" s="52">
        <f t="shared" si="7"/>
        <v>1.154</v>
      </c>
      <c r="H32" s="21">
        <v>0</v>
      </c>
      <c r="I32" s="52">
        <v>1.154</v>
      </c>
      <c r="J32" s="21">
        <v>0</v>
      </c>
      <c r="K32" s="21">
        <v>0</v>
      </c>
    </row>
    <row r="33" spans="1:11" ht="17.25" customHeight="1">
      <c r="A33" s="3"/>
      <c r="B33" s="33" t="s">
        <v>108</v>
      </c>
      <c r="C33" s="38">
        <f t="shared" si="6"/>
        <v>1</v>
      </c>
      <c r="D33" s="21">
        <v>0</v>
      </c>
      <c r="E33" s="37">
        <v>1</v>
      </c>
      <c r="F33" s="55">
        <v>0</v>
      </c>
      <c r="G33" s="52">
        <f t="shared" si="7"/>
        <v>0.2156</v>
      </c>
      <c r="H33" s="21">
        <v>0</v>
      </c>
      <c r="I33" s="52">
        <v>0.2156</v>
      </c>
      <c r="J33" s="21">
        <v>0</v>
      </c>
      <c r="K33" s="21">
        <v>0</v>
      </c>
    </row>
    <row r="34" spans="1:11" ht="18" customHeight="1">
      <c r="A34" s="3"/>
      <c r="B34" s="33" t="s">
        <v>109</v>
      </c>
      <c r="C34" s="38">
        <f t="shared" si="6"/>
        <v>7</v>
      </c>
      <c r="D34" s="21">
        <v>0</v>
      </c>
      <c r="E34" s="37">
        <v>7</v>
      </c>
      <c r="F34" s="55">
        <v>0</v>
      </c>
      <c r="G34" s="52">
        <f t="shared" si="7"/>
        <v>0.2381</v>
      </c>
      <c r="H34" s="21">
        <v>0</v>
      </c>
      <c r="I34" s="52">
        <v>0.2381</v>
      </c>
      <c r="J34" s="21">
        <v>0</v>
      </c>
      <c r="K34" s="21">
        <v>0</v>
      </c>
    </row>
    <row r="35" spans="1:11" ht="21.75" customHeight="1">
      <c r="A35" s="3"/>
      <c r="B35" s="33" t="s">
        <v>110</v>
      </c>
      <c r="C35" s="38">
        <f t="shared" si="6"/>
        <v>3</v>
      </c>
      <c r="D35" s="21">
        <v>0</v>
      </c>
      <c r="E35" s="40">
        <v>3</v>
      </c>
      <c r="F35" s="55">
        <v>0</v>
      </c>
      <c r="G35" s="52">
        <f t="shared" si="7"/>
        <v>0.2505</v>
      </c>
      <c r="H35" s="21">
        <v>0</v>
      </c>
      <c r="I35" s="52">
        <v>0.2505</v>
      </c>
      <c r="J35" s="21">
        <v>0</v>
      </c>
      <c r="K35" s="21">
        <v>0</v>
      </c>
    </row>
    <row r="36" spans="1:11" ht="18.75" customHeight="1">
      <c r="A36" s="3"/>
      <c r="B36" s="33" t="s">
        <v>111</v>
      </c>
      <c r="C36" s="38">
        <f t="shared" si="6"/>
        <v>1</v>
      </c>
      <c r="D36" s="21">
        <v>0</v>
      </c>
      <c r="E36" s="37">
        <v>1</v>
      </c>
      <c r="F36" s="55">
        <v>0</v>
      </c>
      <c r="G36" s="52">
        <f t="shared" si="7"/>
        <v>0.1251</v>
      </c>
      <c r="H36" s="21">
        <v>0</v>
      </c>
      <c r="I36" s="52">
        <v>0.1251</v>
      </c>
      <c r="J36" s="21">
        <v>0</v>
      </c>
      <c r="K36" s="21">
        <v>0</v>
      </c>
    </row>
    <row r="37" spans="1:11" ht="21.75" customHeight="1">
      <c r="A37" s="3"/>
      <c r="B37" s="33" t="s">
        <v>112</v>
      </c>
      <c r="C37" s="38">
        <f t="shared" si="6"/>
        <v>3</v>
      </c>
      <c r="D37" s="21">
        <v>0</v>
      </c>
      <c r="E37" s="37">
        <v>3</v>
      </c>
      <c r="F37" s="55">
        <v>0</v>
      </c>
      <c r="G37" s="52">
        <f t="shared" si="7"/>
        <v>1.458003</v>
      </c>
      <c r="H37" s="21">
        <v>0</v>
      </c>
      <c r="I37" s="52">
        <v>1.458003</v>
      </c>
      <c r="J37" s="21">
        <v>0</v>
      </c>
      <c r="K37" s="21">
        <v>0</v>
      </c>
    </row>
    <row r="38" spans="1:11" ht="21.75" customHeight="1">
      <c r="A38" s="3"/>
      <c r="B38" s="33" t="s">
        <v>113</v>
      </c>
      <c r="C38" s="38">
        <f t="shared" si="6"/>
        <v>6</v>
      </c>
      <c r="D38" s="21">
        <v>0</v>
      </c>
      <c r="E38" s="37">
        <v>6</v>
      </c>
      <c r="F38" s="55">
        <v>0</v>
      </c>
      <c r="G38" s="52">
        <f t="shared" si="7"/>
        <v>2.602345</v>
      </c>
      <c r="H38" s="21">
        <v>0</v>
      </c>
      <c r="I38" s="52">
        <v>2.602345</v>
      </c>
      <c r="J38" s="21">
        <v>0</v>
      </c>
      <c r="K38" s="21">
        <v>0</v>
      </c>
    </row>
    <row r="39" spans="1:11" ht="23.25" customHeight="1">
      <c r="A39" s="3"/>
      <c r="B39" s="33" t="s">
        <v>114</v>
      </c>
      <c r="C39" s="38">
        <f t="shared" si="6"/>
        <v>1</v>
      </c>
      <c r="D39" s="21">
        <v>0</v>
      </c>
      <c r="E39" s="37">
        <v>1</v>
      </c>
      <c r="F39" s="55">
        <v>0</v>
      </c>
      <c r="G39" s="52">
        <f t="shared" si="7"/>
        <v>0.0917</v>
      </c>
      <c r="H39" s="21">
        <v>0</v>
      </c>
      <c r="I39" s="52">
        <v>0.0917</v>
      </c>
      <c r="J39" s="21">
        <v>0</v>
      </c>
      <c r="K39" s="42">
        <v>8286525</v>
      </c>
    </row>
    <row r="40" spans="1:11" ht="21" customHeight="1">
      <c r="A40" s="3"/>
      <c r="B40" s="33" t="s">
        <v>115</v>
      </c>
      <c r="C40" s="38">
        <f t="shared" si="6"/>
        <v>5</v>
      </c>
      <c r="D40" s="21">
        <v>0</v>
      </c>
      <c r="E40" s="21">
        <v>0</v>
      </c>
      <c r="F40" s="37">
        <v>5</v>
      </c>
      <c r="G40" s="52">
        <f t="shared" si="7"/>
        <v>0.094197</v>
      </c>
      <c r="H40" s="21">
        <v>0</v>
      </c>
      <c r="I40" s="21">
        <v>0</v>
      </c>
      <c r="J40" s="43">
        <v>0.094197</v>
      </c>
      <c r="K40" s="42">
        <v>10936037</v>
      </c>
    </row>
    <row r="41" spans="1:11" ht="21.75" customHeight="1">
      <c r="A41" s="3"/>
      <c r="B41" s="33" t="s">
        <v>116</v>
      </c>
      <c r="C41" s="38">
        <f t="shared" si="6"/>
        <v>2</v>
      </c>
      <c r="D41" s="21">
        <v>0</v>
      </c>
      <c r="E41" s="37">
        <v>2</v>
      </c>
      <c r="F41" s="55">
        <v>0</v>
      </c>
      <c r="G41" s="52">
        <f t="shared" si="7"/>
        <v>0.7562</v>
      </c>
      <c r="H41" s="21">
        <v>0</v>
      </c>
      <c r="I41" s="52">
        <v>0.7562</v>
      </c>
      <c r="J41" s="21">
        <v>0</v>
      </c>
      <c r="K41" s="21">
        <v>0</v>
      </c>
    </row>
    <row r="42" spans="1:11" ht="21.75" customHeight="1">
      <c r="A42" s="3"/>
      <c r="B42" s="33" t="s">
        <v>117</v>
      </c>
      <c r="C42" s="38">
        <f t="shared" si="6"/>
        <v>5</v>
      </c>
      <c r="D42" s="21">
        <v>0</v>
      </c>
      <c r="E42" s="37">
        <v>5</v>
      </c>
      <c r="F42" s="55">
        <v>0</v>
      </c>
      <c r="G42" s="52">
        <f t="shared" si="7"/>
        <v>0.237107</v>
      </c>
      <c r="H42" s="21">
        <v>0</v>
      </c>
      <c r="I42" s="52">
        <v>0.237107</v>
      </c>
      <c r="J42" s="21">
        <v>0</v>
      </c>
      <c r="K42" s="21">
        <v>0</v>
      </c>
    </row>
    <row r="43" spans="1:11" ht="23.25" customHeight="1">
      <c r="A43" s="62" t="s">
        <v>71</v>
      </c>
      <c r="B43" s="63"/>
      <c r="C43" s="58">
        <f>+C44+C49+C51+C55</f>
        <v>360</v>
      </c>
      <c r="D43" s="58">
        <f aca="true" t="shared" si="8" ref="D43:K43">+D44+D49+D51+D55</f>
        <v>322</v>
      </c>
      <c r="E43" s="58">
        <f t="shared" si="8"/>
        <v>8</v>
      </c>
      <c r="F43" s="58">
        <f t="shared" si="8"/>
        <v>15</v>
      </c>
      <c r="G43" s="61">
        <f t="shared" si="8"/>
        <v>36.216425</v>
      </c>
      <c r="H43" s="61">
        <f t="shared" si="8"/>
        <v>31.52765</v>
      </c>
      <c r="I43" s="61">
        <f t="shared" si="8"/>
        <v>0.42569999999999997</v>
      </c>
      <c r="J43" s="61">
        <f t="shared" si="8"/>
        <v>4.263075</v>
      </c>
      <c r="K43" s="58">
        <f t="shared" si="8"/>
        <v>2281382455</v>
      </c>
    </row>
    <row r="44" spans="1:11" ht="18.75" customHeight="1">
      <c r="A44" s="3"/>
      <c r="B44" s="29" t="s">
        <v>26</v>
      </c>
      <c r="C44" s="58">
        <f aca="true" t="shared" si="9" ref="C44:K44">SUM(C45:C48)</f>
        <v>138</v>
      </c>
      <c r="D44" s="58">
        <f t="shared" si="9"/>
        <v>123</v>
      </c>
      <c r="E44" s="58">
        <f t="shared" si="9"/>
        <v>3</v>
      </c>
      <c r="F44" s="58">
        <f t="shared" si="9"/>
        <v>12</v>
      </c>
      <c r="G44" s="61">
        <f t="shared" si="9"/>
        <v>7.179174</v>
      </c>
      <c r="H44" s="61">
        <f t="shared" si="9"/>
        <v>6.315113</v>
      </c>
      <c r="I44" s="61">
        <f t="shared" si="9"/>
        <v>0.2382</v>
      </c>
      <c r="J44" s="61">
        <f t="shared" si="9"/>
        <v>0.625861</v>
      </c>
      <c r="K44" s="58">
        <f t="shared" si="9"/>
        <v>396776353</v>
      </c>
    </row>
    <row r="45" spans="1:11" ht="17.25" customHeight="1">
      <c r="A45" s="3"/>
      <c r="B45" s="20" t="s">
        <v>28</v>
      </c>
      <c r="C45" s="45">
        <v>28</v>
      </c>
      <c r="D45" s="41">
        <v>25</v>
      </c>
      <c r="E45" s="41">
        <v>3</v>
      </c>
      <c r="F45" s="55">
        <v>0</v>
      </c>
      <c r="G45" s="52">
        <v>2.4177</v>
      </c>
      <c r="H45" s="52">
        <v>2.1795</v>
      </c>
      <c r="I45" s="52">
        <v>0.2382</v>
      </c>
      <c r="J45" s="21">
        <v>0</v>
      </c>
      <c r="K45" s="42">
        <v>64493534</v>
      </c>
    </row>
    <row r="46" spans="1:11" ht="18" customHeight="1">
      <c r="A46" s="3"/>
      <c r="B46" s="20" t="s">
        <v>153</v>
      </c>
      <c r="C46" s="45">
        <v>21</v>
      </c>
      <c r="D46" s="41">
        <v>21</v>
      </c>
      <c r="E46" s="55">
        <v>0</v>
      </c>
      <c r="F46" s="55">
        <v>0</v>
      </c>
      <c r="G46" s="52">
        <v>1.0791</v>
      </c>
      <c r="H46" s="52">
        <v>1.0791</v>
      </c>
      <c r="I46" s="21">
        <v>0</v>
      </c>
      <c r="J46" s="21">
        <v>0</v>
      </c>
      <c r="K46" s="42">
        <v>24482819</v>
      </c>
    </row>
    <row r="47" spans="1:11" ht="18.75" customHeight="1">
      <c r="A47" s="3"/>
      <c r="B47" s="20" t="s">
        <v>29</v>
      </c>
      <c r="C47" s="45">
        <v>13</v>
      </c>
      <c r="D47" s="41">
        <v>7</v>
      </c>
      <c r="E47" s="55">
        <v>0</v>
      </c>
      <c r="F47" s="41">
        <v>6</v>
      </c>
      <c r="G47" s="52">
        <v>0.781882</v>
      </c>
      <c r="H47" s="52">
        <v>0.498121</v>
      </c>
      <c r="I47" s="21">
        <v>0</v>
      </c>
      <c r="J47" s="52">
        <v>0.283761</v>
      </c>
      <c r="K47" s="42">
        <v>67800000</v>
      </c>
    </row>
    <row r="48" spans="1:11" ht="19.5" customHeight="1">
      <c r="A48" s="3"/>
      <c r="B48" s="20" t="s">
        <v>30</v>
      </c>
      <c r="C48" s="45">
        <v>76</v>
      </c>
      <c r="D48" s="41">
        <v>70</v>
      </c>
      <c r="E48" s="55">
        <v>0</v>
      </c>
      <c r="F48" s="41">
        <v>6</v>
      </c>
      <c r="G48" s="52">
        <v>2.900492</v>
      </c>
      <c r="H48" s="52">
        <v>2.558392</v>
      </c>
      <c r="I48" s="21">
        <v>0</v>
      </c>
      <c r="J48" s="52">
        <v>0.3421</v>
      </c>
      <c r="K48" s="42">
        <v>240000000</v>
      </c>
    </row>
    <row r="49" spans="1:11" ht="17.25" customHeight="1">
      <c r="A49" s="3"/>
      <c r="B49" s="29" t="s">
        <v>31</v>
      </c>
      <c r="C49" s="58">
        <f>SUM(C50)</f>
        <v>1</v>
      </c>
      <c r="D49" s="21">
        <f aca="true" t="shared" si="10" ref="D49:F51">SUM(D50)</f>
        <v>0</v>
      </c>
      <c r="E49" s="55">
        <f t="shared" si="10"/>
        <v>0</v>
      </c>
      <c r="F49" s="58">
        <f t="shared" si="10"/>
        <v>1</v>
      </c>
      <c r="G49" s="61">
        <f>SUM(G50)</f>
        <v>0.5058</v>
      </c>
      <c r="H49" s="55">
        <f>SUM(H50)</f>
        <v>0</v>
      </c>
      <c r="I49" s="55">
        <f>SUM(I50)</f>
        <v>0</v>
      </c>
      <c r="J49" s="61">
        <f>SUM(J50)</f>
        <v>0.5058</v>
      </c>
      <c r="K49" s="58">
        <f>SUM(K50)</f>
        <v>10520640</v>
      </c>
    </row>
    <row r="50" spans="1:11" ht="18" customHeight="1">
      <c r="A50" s="3"/>
      <c r="B50" s="28" t="s">
        <v>32</v>
      </c>
      <c r="C50" s="45">
        <v>1</v>
      </c>
      <c r="D50" s="21">
        <v>0</v>
      </c>
      <c r="E50" s="55">
        <v>0</v>
      </c>
      <c r="F50" s="41">
        <v>1</v>
      </c>
      <c r="G50" s="52">
        <v>0.5058</v>
      </c>
      <c r="H50" s="21">
        <v>0</v>
      </c>
      <c r="I50" s="21">
        <v>0</v>
      </c>
      <c r="J50" s="52">
        <v>0.5058</v>
      </c>
      <c r="K50" s="42">
        <v>10520640</v>
      </c>
    </row>
    <row r="51" spans="1:11" ht="20.25" customHeight="1">
      <c r="A51" s="3"/>
      <c r="B51" s="29" t="s">
        <v>33</v>
      </c>
      <c r="C51" s="54">
        <f>SUM(C52:C54)</f>
        <v>196</v>
      </c>
      <c r="D51" s="54">
        <f>SUM(D52:D54)</f>
        <v>176</v>
      </c>
      <c r="E51" s="54">
        <f>SUM(E52:E54)</f>
        <v>5</v>
      </c>
      <c r="F51" s="55">
        <f t="shared" si="10"/>
        <v>0</v>
      </c>
      <c r="G51" s="61">
        <f>SUM(G52:G54)</f>
        <v>23.374879</v>
      </c>
      <c r="H51" s="61">
        <f>SUM(H52:H54)</f>
        <v>20.099165</v>
      </c>
      <c r="I51" s="61">
        <f>SUM(I52:I54)</f>
        <v>0.1875</v>
      </c>
      <c r="J51" s="61">
        <f>SUM(J52:J54)</f>
        <v>3.088214</v>
      </c>
      <c r="K51" s="58">
        <f>SUM(K52:K54)</f>
        <v>1454085462</v>
      </c>
    </row>
    <row r="52" spans="1:11" ht="21" customHeight="1">
      <c r="A52" s="3"/>
      <c r="B52" s="20" t="s">
        <v>34</v>
      </c>
      <c r="C52" s="45">
        <v>120</v>
      </c>
      <c r="D52" s="41">
        <v>115</v>
      </c>
      <c r="E52" s="41">
        <v>5</v>
      </c>
      <c r="F52" s="55">
        <v>0</v>
      </c>
      <c r="G52" s="52">
        <v>17.627109</v>
      </c>
      <c r="H52" s="52">
        <v>17.439609</v>
      </c>
      <c r="I52" s="52">
        <v>0.1875</v>
      </c>
      <c r="J52" s="21">
        <v>0</v>
      </c>
      <c r="K52" s="42">
        <v>840205264</v>
      </c>
    </row>
    <row r="53" spans="1:11" ht="38.25" customHeight="1">
      <c r="A53" s="3"/>
      <c r="B53" s="20" t="s">
        <v>51</v>
      </c>
      <c r="C53" s="45">
        <v>24</v>
      </c>
      <c r="D53" s="41">
        <v>9</v>
      </c>
      <c r="E53" s="55">
        <v>0</v>
      </c>
      <c r="F53" s="41">
        <v>15</v>
      </c>
      <c r="G53" s="52">
        <v>3.36897</v>
      </c>
      <c r="H53" s="52">
        <v>0.280756</v>
      </c>
      <c r="I53" s="21">
        <v>0</v>
      </c>
      <c r="J53" s="52">
        <v>3.088214</v>
      </c>
      <c r="K53" s="42">
        <v>500000000</v>
      </c>
    </row>
    <row r="54" spans="1:11" ht="42.75" customHeight="1">
      <c r="A54" s="3"/>
      <c r="B54" s="20" t="s">
        <v>35</v>
      </c>
      <c r="C54" s="45">
        <v>52</v>
      </c>
      <c r="D54" s="41">
        <v>52</v>
      </c>
      <c r="E54" s="55">
        <v>0</v>
      </c>
      <c r="F54" s="55">
        <v>0</v>
      </c>
      <c r="G54" s="52">
        <v>2.3788</v>
      </c>
      <c r="H54" s="52">
        <v>2.3788</v>
      </c>
      <c r="I54" s="21">
        <v>0</v>
      </c>
      <c r="J54" s="21">
        <v>0</v>
      </c>
      <c r="K54" s="42">
        <v>113880198</v>
      </c>
    </row>
    <row r="55" spans="1:11" ht="21" customHeight="1">
      <c r="A55" s="3"/>
      <c r="B55" s="29" t="s">
        <v>36</v>
      </c>
      <c r="C55" s="54">
        <f aca="true" t="shared" si="11" ref="C55:K55">SUM(C56)</f>
        <v>25</v>
      </c>
      <c r="D55" s="54">
        <f t="shared" si="11"/>
        <v>23</v>
      </c>
      <c r="E55" s="55">
        <f t="shared" si="11"/>
        <v>0</v>
      </c>
      <c r="F55" s="54">
        <f t="shared" si="11"/>
        <v>2</v>
      </c>
      <c r="G55" s="61">
        <f t="shared" si="11"/>
        <v>5.156572</v>
      </c>
      <c r="H55" s="61">
        <f t="shared" si="11"/>
        <v>5.113372</v>
      </c>
      <c r="I55" s="55">
        <f t="shared" si="11"/>
        <v>0</v>
      </c>
      <c r="J55" s="61">
        <f t="shared" si="11"/>
        <v>0.0432</v>
      </c>
      <c r="K55" s="58">
        <f t="shared" si="11"/>
        <v>420000000</v>
      </c>
    </row>
    <row r="56" spans="1:11" ht="24" customHeight="1">
      <c r="A56" s="3"/>
      <c r="B56" s="20" t="s">
        <v>37</v>
      </c>
      <c r="C56" s="45">
        <v>25</v>
      </c>
      <c r="D56" s="41">
        <v>23</v>
      </c>
      <c r="E56" s="55">
        <v>0</v>
      </c>
      <c r="F56" s="41">
        <v>2</v>
      </c>
      <c r="G56" s="52">
        <v>5.156572</v>
      </c>
      <c r="H56" s="52">
        <v>5.113372</v>
      </c>
      <c r="I56" s="21">
        <v>0</v>
      </c>
      <c r="J56" s="52">
        <v>0.0432</v>
      </c>
      <c r="K56" s="42">
        <v>420000000</v>
      </c>
    </row>
    <row r="57" spans="1:11" ht="24" customHeight="1">
      <c r="A57" s="62" t="s">
        <v>80</v>
      </c>
      <c r="B57" s="63"/>
      <c r="C57" s="54">
        <f>+C58+C64</f>
        <v>25</v>
      </c>
      <c r="D57" s="54">
        <f aca="true" t="shared" si="12" ref="D57:K57">+D58+D64</f>
        <v>4</v>
      </c>
      <c r="E57" s="54">
        <f t="shared" si="12"/>
        <v>1</v>
      </c>
      <c r="F57" s="54">
        <f t="shared" si="12"/>
        <v>20</v>
      </c>
      <c r="G57" s="57">
        <f t="shared" si="12"/>
        <v>2.428328</v>
      </c>
      <c r="H57" s="57">
        <f t="shared" si="12"/>
        <v>0.025896000000000002</v>
      </c>
      <c r="I57" s="57">
        <f t="shared" si="12"/>
        <v>0.0953</v>
      </c>
      <c r="J57" s="57">
        <f t="shared" si="12"/>
        <v>2.307132</v>
      </c>
      <c r="K57" s="58">
        <f t="shared" si="12"/>
        <v>26444344</v>
      </c>
    </row>
    <row r="58" spans="1:11" ht="20.25" customHeight="1">
      <c r="A58" s="3"/>
      <c r="B58" s="29" t="s">
        <v>26</v>
      </c>
      <c r="C58" s="54">
        <f>SUM(C59:C63)</f>
        <v>22</v>
      </c>
      <c r="D58" s="54">
        <f aca="true" t="shared" si="13" ref="D58:K58">SUM(D59:D63)</f>
        <v>1</v>
      </c>
      <c r="E58" s="54">
        <f t="shared" si="13"/>
        <v>1</v>
      </c>
      <c r="F58" s="54">
        <f t="shared" si="13"/>
        <v>20</v>
      </c>
      <c r="G58" s="57">
        <f t="shared" si="13"/>
        <v>2.412401</v>
      </c>
      <c r="H58" s="57">
        <f t="shared" si="13"/>
        <v>0.009969</v>
      </c>
      <c r="I58" s="57">
        <f t="shared" si="13"/>
        <v>0.0953</v>
      </c>
      <c r="J58" s="57">
        <f t="shared" si="13"/>
        <v>2.307132</v>
      </c>
      <c r="K58" s="58">
        <f t="shared" si="13"/>
        <v>26039068</v>
      </c>
    </row>
    <row r="59" spans="1:11" ht="18.75" customHeight="1">
      <c r="A59" s="3"/>
      <c r="B59" s="19" t="s">
        <v>81</v>
      </c>
      <c r="C59" s="46">
        <f>SUM(D59:F59)</f>
        <v>12</v>
      </c>
      <c r="D59" s="21">
        <v>0</v>
      </c>
      <c r="E59" s="55">
        <v>0</v>
      </c>
      <c r="F59" s="37">
        <v>12</v>
      </c>
      <c r="G59" s="52">
        <f>SUM(H59:J59)</f>
        <v>1.422632</v>
      </c>
      <c r="H59" s="21">
        <v>0</v>
      </c>
      <c r="I59" s="21">
        <v>0</v>
      </c>
      <c r="J59" s="52">
        <v>1.422632</v>
      </c>
      <c r="K59" s="42">
        <v>17648547</v>
      </c>
    </row>
    <row r="60" spans="1:11" ht="20.25" customHeight="1">
      <c r="A60" s="3"/>
      <c r="B60" s="19" t="s">
        <v>82</v>
      </c>
      <c r="C60" s="46">
        <f>SUM(D60:F60)</f>
        <v>1</v>
      </c>
      <c r="D60" s="21">
        <v>0</v>
      </c>
      <c r="E60" s="55">
        <v>0</v>
      </c>
      <c r="F60" s="44">
        <v>1</v>
      </c>
      <c r="G60" s="52">
        <f>SUM(H60:J60)</f>
        <v>0.0966</v>
      </c>
      <c r="H60" s="21">
        <v>0</v>
      </c>
      <c r="I60" s="21">
        <v>0</v>
      </c>
      <c r="J60" s="52">
        <v>0.0966</v>
      </c>
      <c r="K60" s="42">
        <v>703094</v>
      </c>
    </row>
    <row r="61" spans="1:11" ht="20.25" customHeight="1">
      <c r="A61" s="3"/>
      <c r="B61" s="20" t="s">
        <v>157</v>
      </c>
      <c r="C61" s="21">
        <v>0</v>
      </c>
      <c r="D61" s="21">
        <v>0</v>
      </c>
      <c r="E61" s="55">
        <v>0</v>
      </c>
      <c r="F61" s="55">
        <v>0</v>
      </c>
      <c r="G61" s="21">
        <v>0</v>
      </c>
      <c r="H61" s="21">
        <v>0</v>
      </c>
      <c r="I61" s="21">
        <v>0</v>
      </c>
      <c r="J61" s="21">
        <v>0</v>
      </c>
      <c r="K61" s="42">
        <v>119743</v>
      </c>
    </row>
    <row r="62" spans="1:11" ht="21.75" customHeight="1">
      <c r="A62" s="3"/>
      <c r="B62" s="19" t="s">
        <v>83</v>
      </c>
      <c r="C62" s="46">
        <f>SUM(D62:F62)</f>
        <v>8</v>
      </c>
      <c r="D62" s="21">
        <v>0</v>
      </c>
      <c r="E62" s="41">
        <v>1</v>
      </c>
      <c r="F62" s="44">
        <v>7</v>
      </c>
      <c r="G62" s="52">
        <f>SUM(H62:J62)</f>
        <v>0.8832</v>
      </c>
      <c r="H62" s="21">
        <v>0</v>
      </c>
      <c r="I62" s="52">
        <v>0.0953</v>
      </c>
      <c r="J62" s="52">
        <v>0.7879</v>
      </c>
      <c r="K62" s="42">
        <v>6681941</v>
      </c>
    </row>
    <row r="63" spans="1:11" ht="18.75" customHeight="1">
      <c r="A63" s="3"/>
      <c r="B63" s="19" t="s">
        <v>84</v>
      </c>
      <c r="C63" s="46">
        <f>SUM(D63:F63)</f>
        <v>1</v>
      </c>
      <c r="D63" s="41">
        <v>1</v>
      </c>
      <c r="E63" s="55">
        <v>0</v>
      </c>
      <c r="F63" s="55">
        <v>0</v>
      </c>
      <c r="G63" s="52">
        <f>SUM(H63:J63)</f>
        <v>0.009969</v>
      </c>
      <c r="H63" s="52">
        <v>0.009969</v>
      </c>
      <c r="I63" s="21">
        <v>0</v>
      </c>
      <c r="J63" s="21">
        <v>0</v>
      </c>
      <c r="K63" s="42">
        <v>885743</v>
      </c>
    </row>
    <row r="64" spans="1:11" ht="21" customHeight="1">
      <c r="A64" s="3"/>
      <c r="B64" s="35" t="s">
        <v>27</v>
      </c>
      <c r="C64" s="47">
        <f>SUM(C65)</f>
        <v>3</v>
      </c>
      <c r="D64" s="60">
        <f aca="true" t="shared" si="14" ref="D64:K64">SUM(D65)</f>
        <v>3</v>
      </c>
      <c r="E64" s="55">
        <f t="shared" si="14"/>
        <v>0</v>
      </c>
      <c r="F64" s="55">
        <f t="shared" si="14"/>
        <v>0</v>
      </c>
      <c r="G64" s="57">
        <f t="shared" si="14"/>
        <v>0.015927</v>
      </c>
      <c r="H64" s="57">
        <f t="shared" si="14"/>
        <v>0.015927</v>
      </c>
      <c r="I64" s="55">
        <f t="shared" si="14"/>
        <v>0</v>
      </c>
      <c r="J64" s="55">
        <f t="shared" si="14"/>
        <v>0</v>
      </c>
      <c r="K64" s="58">
        <f t="shared" si="14"/>
        <v>405276</v>
      </c>
    </row>
    <row r="65" spans="1:11" ht="20.25" customHeight="1">
      <c r="A65" s="3"/>
      <c r="B65" s="19" t="s">
        <v>85</v>
      </c>
      <c r="C65" s="46">
        <f>SUM(D65:F65)</f>
        <v>3</v>
      </c>
      <c r="D65" s="41">
        <v>3</v>
      </c>
      <c r="E65" s="55">
        <v>0</v>
      </c>
      <c r="F65" s="55">
        <v>0</v>
      </c>
      <c r="G65" s="52">
        <f>SUM(H65:J65)</f>
        <v>0.015927</v>
      </c>
      <c r="H65" s="52">
        <v>0.015927</v>
      </c>
      <c r="I65" s="21">
        <v>0</v>
      </c>
      <c r="J65" s="21">
        <v>0</v>
      </c>
      <c r="K65" s="42">
        <v>405276</v>
      </c>
    </row>
    <row r="66" spans="1:11" ht="24.75" customHeight="1">
      <c r="A66" s="62" t="s">
        <v>119</v>
      </c>
      <c r="B66" s="63"/>
      <c r="C66" s="47">
        <f aca="true" t="shared" si="15" ref="C66:K66">SUM(C67)</f>
        <v>107</v>
      </c>
      <c r="D66" s="60">
        <f t="shared" si="15"/>
        <v>107</v>
      </c>
      <c r="E66" s="55">
        <f t="shared" si="15"/>
        <v>0</v>
      </c>
      <c r="F66" s="55">
        <f t="shared" si="15"/>
        <v>0</v>
      </c>
      <c r="G66" s="57">
        <f t="shared" si="15"/>
        <v>7.702064000000001</v>
      </c>
      <c r="H66" s="57">
        <f t="shared" si="15"/>
        <v>7.702064000000001</v>
      </c>
      <c r="I66" s="55">
        <f t="shared" si="15"/>
        <v>0</v>
      </c>
      <c r="J66" s="55">
        <f t="shared" si="15"/>
        <v>0</v>
      </c>
      <c r="K66" s="58">
        <f t="shared" si="15"/>
        <v>120889570</v>
      </c>
    </row>
    <row r="67" spans="1:11" ht="24" customHeight="1">
      <c r="A67" s="3"/>
      <c r="B67" s="29" t="s">
        <v>118</v>
      </c>
      <c r="C67" s="47">
        <f>SUM(C68:C75)</f>
        <v>107</v>
      </c>
      <c r="D67" s="60">
        <f aca="true" t="shared" si="16" ref="D67:K67">SUM(D68:D75)</f>
        <v>107</v>
      </c>
      <c r="E67" s="55">
        <f t="shared" si="16"/>
        <v>0</v>
      </c>
      <c r="F67" s="55">
        <f t="shared" si="16"/>
        <v>0</v>
      </c>
      <c r="G67" s="57">
        <f t="shared" si="16"/>
        <v>7.702064000000001</v>
      </c>
      <c r="H67" s="57">
        <f t="shared" si="16"/>
        <v>7.702064000000001</v>
      </c>
      <c r="I67" s="55">
        <f>SUM(I68)</f>
        <v>0</v>
      </c>
      <c r="J67" s="55">
        <f>SUM(J68)</f>
        <v>0</v>
      </c>
      <c r="K67" s="58">
        <f t="shared" si="16"/>
        <v>120889570</v>
      </c>
    </row>
    <row r="68" spans="1:11" ht="19.5" customHeight="1">
      <c r="A68" s="3"/>
      <c r="B68" s="19" t="s">
        <v>120</v>
      </c>
      <c r="C68" s="46">
        <v>29</v>
      </c>
      <c r="D68" s="41">
        <v>29</v>
      </c>
      <c r="E68" s="55">
        <v>0</v>
      </c>
      <c r="F68" s="55">
        <v>0</v>
      </c>
      <c r="G68" s="52">
        <v>2.5604</v>
      </c>
      <c r="H68" s="52">
        <v>2.5604</v>
      </c>
      <c r="I68" s="21">
        <v>0</v>
      </c>
      <c r="J68" s="21">
        <v>0</v>
      </c>
      <c r="K68" s="42">
        <v>42801999</v>
      </c>
    </row>
    <row r="69" spans="1:11" ht="18.75" customHeight="1">
      <c r="A69" s="3"/>
      <c r="B69" s="19" t="s">
        <v>156</v>
      </c>
      <c r="C69" s="46">
        <v>1</v>
      </c>
      <c r="D69" s="41">
        <v>1</v>
      </c>
      <c r="E69" s="55">
        <v>0</v>
      </c>
      <c r="F69" s="55">
        <v>0</v>
      </c>
      <c r="G69" s="52">
        <v>0.0195</v>
      </c>
      <c r="H69" s="52">
        <v>0.0195</v>
      </c>
      <c r="I69" s="21">
        <v>0</v>
      </c>
      <c r="J69" s="21">
        <v>0</v>
      </c>
      <c r="K69" s="42">
        <v>141960</v>
      </c>
    </row>
    <row r="70" spans="1:11" ht="22.5" customHeight="1">
      <c r="A70" s="3"/>
      <c r="B70" s="19" t="s">
        <v>121</v>
      </c>
      <c r="C70" s="46">
        <v>18</v>
      </c>
      <c r="D70" s="41">
        <v>18</v>
      </c>
      <c r="E70" s="55">
        <v>0</v>
      </c>
      <c r="F70" s="55">
        <v>0</v>
      </c>
      <c r="G70" s="52">
        <v>0.202488</v>
      </c>
      <c r="H70" s="52">
        <v>0.202488</v>
      </c>
      <c r="I70" s="21">
        <v>0</v>
      </c>
      <c r="J70" s="21">
        <v>0</v>
      </c>
      <c r="K70" s="42">
        <v>2824465</v>
      </c>
    </row>
    <row r="71" spans="1:11" ht="20.25" customHeight="1">
      <c r="A71" s="3"/>
      <c r="B71" s="19" t="s">
        <v>122</v>
      </c>
      <c r="C71" s="46">
        <v>12</v>
      </c>
      <c r="D71" s="41">
        <v>12</v>
      </c>
      <c r="E71" s="55">
        <v>0</v>
      </c>
      <c r="F71" s="55">
        <v>0</v>
      </c>
      <c r="G71" s="52">
        <v>1.384576</v>
      </c>
      <c r="H71" s="52">
        <v>1.384576</v>
      </c>
      <c r="I71" s="21">
        <v>0</v>
      </c>
      <c r="J71" s="21">
        <v>0</v>
      </c>
      <c r="K71" s="42">
        <v>23334465</v>
      </c>
    </row>
    <row r="72" spans="1:11" ht="23.25" customHeight="1">
      <c r="A72" s="3"/>
      <c r="B72" s="19" t="s">
        <v>123</v>
      </c>
      <c r="C72" s="46">
        <v>20</v>
      </c>
      <c r="D72" s="41">
        <v>20</v>
      </c>
      <c r="E72" s="55">
        <v>0</v>
      </c>
      <c r="F72" s="55">
        <v>0</v>
      </c>
      <c r="G72" s="52">
        <v>1.0491</v>
      </c>
      <c r="H72" s="52">
        <v>1.0491</v>
      </c>
      <c r="I72" s="21">
        <v>0</v>
      </c>
      <c r="J72" s="21">
        <v>0</v>
      </c>
      <c r="K72" s="42">
        <v>16197461</v>
      </c>
    </row>
    <row r="73" spans="1:11" ht="24.75" customHeight="1">
      <c r="A73" s="3"/>
      <c r="B73" s="19" t="s">
        <v>124</v>
      </c>
      <c r="C73" s="46">
        <v>10</v>
      </c>
      <c r="D73" s="41">
        <v>10</v>
      </c>
      <c r="E73" s="55">
        <v>0</v>
      </c>
      <c r="F73" s="55">
        <v>0</v>
      </c>
      <c r="G73" s="52">
        <v>0.3483</v>
      </c>
      <c r="H73" s="52">
        <v>0.3483</v>
      </c>
      <c r="I73" s="21">
        <v>0</v>
      </c>
      <c r="J73" s="21">
        <v>0</v>
      </c>
      <c r="K73" s="42">
        <v>8610180</v>
      </c>
    </row>
    <row r="74" spans="1:11" ht="25.5" customHeight="1">
      <c r="A74" s="3"/>
      <c r="B74" s="19" t="s">
        <v>125</v>
      </c>
      <c r="C74" s="46">
        <v>14</v>
      </c>
      <c r="D74" s="41">
        <v>14</v>
      </c>
      <c r="E74" s="55">
        <v>0</v>
      </c>
      <c r="F74" s="55">
        <v>0</v>
      </c>
      <c r="G74" s="52">
        <v>2.1343</v>
      </c>
      <c r="H74" s="52">
        <v>2.1343</v>
      </c>
      <c r="I74" s="21">
        <v>0</v>
      </c>
      <c r="J74" s="21">
        <v>0</v>
      </c>
      <c r="K74" s="21">
        <v>26662640</v>
      </c>
    </row>
    <row r="75" spans="1:11" ht="19.5" customHeight="1">
      <c r="A75" s="3"/>
      <c r="B75" s="19" t="s">
        <v>126</v>
      </c>
      <c r="C75" s="46">
        <v>3</v>
      </c>
      <c r="D75" s="41">
        <v>3</v>
      </c>
      <c r="E75" s="55">
        <v>0</v>
      </c>
      <c r="F75" s="55">
        <v>0</v>
      </c>
      <c r="G75" s="52">
        <v>0.0034</v>
      </c>
      <c r="H75" s="52">
        <v>0.0034</v>
      </c>
      <c r="I75" s="21">
        <v>0</v>
      </c>
      <c r="J75" s="21">
        <v>0</v>
      </c>
      <c r="K75" s="42">
        <v>316400</v>
      </c>
    </row>
    <row r="76" spans="1:11" ht="23.25" customHeight="1">
      <c r="A76" s="62" t="s">
        <v>86</v>
      </c>
      <c r="B76" s="63"/>
      <c r="C76" s="47">
        <f>SUM(C77)</f>
        <v>386</v>
      </c>
      <c r="D76" s="60">
        <f aca="true" t="shared" si="17" ref="D76:K76">SUM(D77)</f>
        <v>312</v>
      </c>
      <c r="E76" s="60">
        <f t="shared" si="17"/>
        <v>74</v>
      </c>
      <c r="F76" s="55">
        <f t="shared" si="17"/>
        <v>0</v>
      </c>
      <c r="G76" s="57">
        <f t="shared" si="17"/>
        <v>29.223006</v>
      </c>
      <c r="H76" s="57">
        <f t="shared" si="17"/>
        <v>19.910794999999997</v>
      </c>
      <c r="I76" s="57">
        <f t="shared" si="17"/>
        <v>9.312211000000001</v>
      </c>
      <c r="J76" s="55">
        <f t="shared" si="17"/>
        <v>0</v>
      </c>
      <c r="K76" s="58">
        <f t="shared" si="17"/>
        <v>1092264715</v>
      </c>
    </row>
    <row r="77" spans="1:11" ht="22.5" customHeight="1">
      <c r="A77" s="3"/>
      <c r="B77" s="30" t="s">
        <v>26</v>
      </c>
      <c r="C77" s="47">
        <f>SUM(C78:C88)</f>
        <v>386</v>
      </c>
      <c r="D77" s="60">
        <f aca="true" t="shared" si="18" ref="D77:K77">SUM(D78:D88)</f>
        <v>312</v>
      </c>
      <c r="E77" s="60">
        <f t="shared" si="18"/>
        <v>74</v>
      </c>
      <c r="F77" s="55">
        <f t="shared" si="18"/>
        <v>0</v>
      </c>
      <c r="G77" s="57">
        <f t="shared" si="18"/>
        <v>29.223006</v>
      </c>
      <c r="H77" s="57">
        <f t="shared" si="18"/>
        <v>19.910794999999997</v>
      </c>
      <c r="I77" s="57">
        <f t="shared" si="18"/>
        <v>9.312211000000001</v>
      </c>
      <c r="J77" s="55">
        <f t="shared" si="18"/>
        <v>0</v>
      </c>
      <c r="K77" s="58">
        <f t="shared" si="18"/>
        <v>1092264715</v>
      </c>
    </row>
    <row r="78" spans="1:11" ht="24.75" customHeight="1">
      <c r="A78" s="3"/>
      <c r="B78" s="19" t="s">
        <v>87</v>
      </c>
      <c r="C78" s="46">
        <v>10</v>
      </c>
      <c r="D78" s="21">
        <v>0</v>
      </c>
      <c r="E78" s="49">
        <v>10</v>
      </c>
      <c r="F78" s="55">
        <v>0</v>
      </c>
      <c r="G78" s="52">
        <v>0.6165</v>
      </c>
      <c r="H78" s="21">
        <v>0</v>
      </c>
      <c r="I78" s="52">
        <v>0.6165</v>
      </c>
      <c r="J78" s="21">
        <v>0</v>
      </c>
      <c r="K78" s="42">
        <v>84300</v>
      </c>
    </row>
    <row r="79" spans="1:11" ht="36" customHeight="1">
      <c r="A79" s="3"/>
      <c r="B79" s="19" t="s">
        <v>88</v>
      </c>
      <c r="C79" s="46">
        <v>33</v>
      </c>
      <c r="D79" s="21">
        <v>0</v>
      </c>
      <c r="E79" s="49">
        <v>33</v>
      </c>
      <c r="F79" s="55">
        <v>0</v>
      </c>
      <c r="G79" s="52">
        <v>1.95694</v>
      </c>
      <c r="H79" s="21">
        <v>0</v>
      </c>
      <c r="I79" s="52">
        <v>1.95694</v>
      </c>
      <c r="J79" s="21">
        <v>0</v>
      </c>
      <c r="K79" s="42">
        <v>1399000</v>
      </c>
    </row>
    <row r="80" spans="1:11" ht="20.25" customHeight="1">
      <c r="A80" s="3"/>
      <c r="B80" s="19" t="s">
        <v>89</v>
      </c>
      <c r="C80" s="46">
        <v>1</v>
      </c>
      <c r="D80" s="21">
        <v>0</v>
      </c>
      <c r="E80" s="49">
        <v>1</v>
      </c>
      <c r="F80" s="55">
        <v>0</v>
      </c>
      <c r="G80" s="52">
        <v>1.082168</v>
      </c>
      <c r="H80" s="21">
        <v>0</v>
      </c>
      <c r="I80" s="52">
        <v>1.082168</v>
      </c>
      <c r="J80" s="21">
        <v>0</v>
      </c>
      <c r="K80" s="42">
        <v>97395120</v>
      </c>
    </row>
    <row r="81" spans="1:11" ht="19.5" customHeight="1">
      <c r="A81" s="3"/>
      <c r="B81" s="19" t="s">
        <v>90</v>
      </c>
      <c r="C81" s="46">
        <v>32</v>
      </c>
      <c r="D81" s="48">
        <v>28</v>
      </c>
      <c r="E81" s="48">
        <v>4</v>
      </c>
      <c r="F81" s="55">
        <v>0</v>
      </c>
      <c r="G81" s="52">
        <v>8.041574</v>
      </c>
      <c r="H81" s="52">
        <v>4.457671</v>
      </c>
      <c r="I81" s="52">
        <v>3.583903</v>
      </c>
      <c r="J81" s="21">
        <v>0</v>
      </c>
      <c r="K81" s="42">
        <v>77791419</v>
      </c>
    </row>
    <row r="82" spans="1:11" ht="24.75" customHeight="1">
      <c r="A82" s="3"/>
      <c r="B82" s="19" t="s">
        <v>91</v>
      </c>
      <c r="C82" s="46">
        <v>1</v>
      </c>
      <c r="D82" s="48">
        <v>1</v>
      </c>
      <c r="E82" s="55">
        <v>0</v>
      </c>
      <c r="F82" s="55">
        <v>0</v>
      </c>
      <c r="G82" s="52">
        <v>0.43</v>
      </c>
      <c r="H82" s="52">
        <v>0.43</v>
      </c>
      <c r="I82" s="21">
        <v>0</v>
      </c>
      <c r="J82" s="21">
        <v>0</v>
      </c>
      <c r="K82" s="42">
        <v>870750</v>
      </c>
    </row>
    <row r="83" spans="1:11" ht="21.75" customHeight="1">
      <c r="A83" s="3"/>
      <c r="B83" s="19" t="s">
        <v>92</v>
      </c>
      <c r="C83" s="46">
        <v>43</v>
      </c>
      <c r="D83" s="48">
        <v>43</v>
      </c>
      <c r="E83" s="55">
        <v>0</v>
      </c>
      <c r="F83" s="55">
        <v>0</v>
      </c>
      <c r="G83" s="52">
        <v>3.107794</v>
      </c>
      <c r="H83" s="52">
        <v>3.107794</v>
      </c>
      <c r="I83" s="21">
        <v>0</v>
      </c>
      <c r="J83" s="21">
        <v>0</v>
      </c>
      <c r="K83" s="42">
        <v>141331100</v>
      </c>
    </row>
    <row r="84" spans="1:11" ht="36.75" customHeight="1">
      <c r="A84" s="3"/>
      <c r="B84" s="19" t="s">
        <v>93</v>
      </c>
      <c r="C84" s="46">
        <v>25</v>
      </c>
      <c r="D84" s="49">
        <v>25</v>
      </c>
      <c r="E84" s="55">
        <v>0</v>
      </c>
      <c r="F84" s="55">
        <v>0</v>
      </c>
      <c r="G84" s="52">
        <v>1.7941</v>
      </c>
      <c r="H84" s="52">
        <v>1.7941</v>
      </c>
      <c r="I84" s="21">
        <v>0</v>
      </c>
      <c r="J84" s="21">
        <v>0</v>
      </c>
      <c r="K84" s="42">
        <v>62972118</v>
      </c>
    </row>
    <row r="85" spans="1:11" ht="21.75" customHeight="1">
      <c r="A85" s="3"/>
      <c r="B85" s="19" t="s">
        <v>94</v>
      </c>
      <c r="C85" s="46">
        <v>81</v>
      </c>
      <c r="D85" s="49">
        <v>68</v>
      </c>
      <c r="E85" s="49">
        <v>13</v>
      </c>
      <c r="F85" s="55">
        <v>0</v>
      </c>
      <c r="G85" s="52">
        <v>8.783775</v>
      </c>
      <c r="H85" s="52">
        <v>7.925775</v>
      </c>
      <c r="I85" s="52">
        <v>0.858</v>
      </c>
      <c r="J85" s="21">
        <v>0</v>
      </c>
      <c r="K85" s="42">
        <v>61107709</v>
      </c>
    </row>
    <row r="86" spans="1:11" ht="20.25" customHeight="1">
      <c r="A86" s="3"/>
      <c r="B86" s="19" t="s">
        <v>95</v>
      </c>
      <c r="C86" s="46">
        <v>132</v>
      </c>
      <c r="D86" s="48">
        <v>132</v>
      </c>
      <c r="E86" s="55">
        <v>0</v>
      </c>
      <c r="F86" s="55">
        <v>0</v>
      </c>
      <c r="G86" s="52">
        <v>2.114192</v>
      </c>
      <c r="H86" s="52">
        <v>2.114192</v>
      </c>
      <c r="I86" s="21">
        <v>0</v>
      </c>
      <c r="J86" s="21">
        <v>0</v>
      </c>
      <c r="K86" s="42">
        <v>648742800</v>
      </c>
    </row>
    <row r="87" spans="1:11" ht="21.75" customHeight="1">
      <c r="A87" s="3"/>
      <c r="B87" s="19" t="s">
        <v>96</v>
      </c>
      <c r="C87" s="46">
        <v>15</v>
      </c>
      <c r="D87" s="48">
        <v>15</v>
      </c>
      <c r="E87" s="55">
        <v>0</v>
      </c>
      <c r="F87" s="55">
        <v>0</v>
      </c>
      <c r="G87" s="52">
        <v>0.081263</v>
      </c>
      <c r="H87" s="52">
        <v>0.081263</v>
      </c>
      <c r="I87" s="21">
        <v>0</v>
      </c>
      <c r="J87" s="21">
        <v>0</v>
      </c>
      <c r="K87" s="42">
        <v>556399</v>
      </c>
    </row>
    <row r="88" spans="1:11" ht="21.75" customHeight="1">
      <c r="A88" s="3"/>
      <c r="B88" s="19" t="s">
        <v>97</v>
      </c>
      <c r="C88" s="46">
        <v>13</v>
      </c>
      <c r="D88" s="21">
        <v>0</v>
      </c>
      <c r="E88" s="49">
        <v>13</v>
      </c>
      <c r="F88" s="55">
        <v>0</v>
      </c>
      <c r="G88" s="52">
        <v>1.2147</v>
      </c>
      <c r="H88" s="21">
        <v>0</v>
      </c>
      <c r="I88" s="52">
        <v>1.2147</v>
      </c>
      <c r="J88" s="21">
        <v>0</v>
      </c>
      <c r="K88" s="42">
        <v>14000</v>
      </c>
    </row>
    <row r="89" spans="1:11" ht="21.75" customHeight="1">
      <c r="A89" s="62" t="s">
        <v>128</v>
      </c>
      <c r="B89" s="63"/>
      <c r="C89" s="47">
        <f aca="true" t="shared" si="19" ref="C89:K89">+C90+C105</f>
        <v>259</v>
      </c>
      <c r="D89" s="60">
        <f t="shared" si="19"/>
        <v>90</v>
      </c>
      <c r="E89" s="60">
        <f t="shared" si="19"/>
        <v>114</v>
      </c>
      <c r="F89" s="60">
        <f t="shared" si="19"/>
        <v>55</v>
      </c>
      <c r="G89" s="57">
        <f t="shared" si="19"/>
        <v>61.00511</v>
      </c>
      <c r="H89" s="57">
        <f t="shared" si="19"/>
        <v>25.966966000000003</v>
      </c>
      <c r="I89" s="57">
        <f t="shared" si="19"/>
        <v>31.110098999999998</v>
      </c>
      <c r="J89" s="57">
        <f t="shared" si="19"/>
        <v>3.928045</v>
      </c>
      <c r="K89" s="58">
        <f t="shared" si="19"/>
        <v>366438049</v>
      </c>
    </row>
    <row r="90" spans="1:11" ht="21" customHeight="1">
      <c r="A90" s="3"/>
      <c r="B90" s="30" t="s">
        <v>26</v>
      </c>
      <c r="C90" s="47">
        <f>SUM(C91:C104)</f>
        <v>211</v>
      </c>
      <c r="D90" s="60">
        <f aca="true" t="shared" si="20" ref="D90:K90">SUM(D91:D104)</f>
        <v>90</v>
      </c>
      <c r="E90" s="60">
        <f t="shared" si="20"/>
        <v>99</v>
      </c>
      <c r="F90" s="60">
        <f t="shared" si="20"/>
        <v>22</v>
      </c>
      <c r="G90" s="57">
        <f t="shared" si="20"/>
        <v>58.450778</v>
      </c>
      <c r="H90" s="57">
        <f t="shared" si="20"/>
        <v>25.966966000000003</v>
      </c>
      <c r="I90" s="57">
        <f t="shared" si="20"/>
        <v>30.420938</v>
      </c>
      <c r="J90" s="57">
        <f t="shared" si="20"/>
        <v>2.062874</v>
      </c>
      <c r="K90" s="58">
        <f t="shared" si="20"/>
        <v>337719649</v>
      </c>
    </row>
    <row r="91" spans="1:11" ht="23.25" customHeight="1">
      <c r="A91" s="3"/>
      <c r="B91" s="19" t="s">
        <v>132</v>
      </c>
      <c r="C91" s="50">
        <f>D91+E91+F91</f>
        <v>1</v>
      </c>
      <c r="D91" s="21">
        <v>0</v>
      </c>
      <c r="E91" s="55">
        <v>0</v>
      </c>
      <c r="F91" s="51">
        <v>1</v>
      </c>
      <c r="G91" s="52">
        <v>0.0102</v>
      </c>
      <c r="H91" s="21">
        <v>0</v>
      </c>
      <c r="I91" s="21">
        <v>0</v>
      </c>
      <c r="J91" s="52">
        <v>0.0102</v>
      </c>
      <c r="K91" s="42">
        <v>198200</v>
      </c>
    </row>
    <row r="92" spans="1:11" ht="20.25" customHeight="1">
      <c r="A92" s="3"/>
      <c r="B92" s="19" t="s">
        <v>133</v>
      </c>
      <c r="C92" s="50">
        <f aca="true" t="shared" si="21" ref="C92:C104">D92+E92+F92</f>
        <v>14</v>
      </c>
      <c r="D92" s="21">
        <v>0</v>
      </c>
      <c r="E92" s="40">
        <v>2</v>
      </c>
      <c r="F92" s="51">
        <v>12</v>
      </c>
      <c r="G92" s="52">
        <f>H92+I92+J92</f>
        <v>0.6327020000000001</v>
      </c>
      <c r="H92" s="21">
        <v>0</v>
      </c>
      <c r="I92" s="52">
        <v>0.046128</v>
      </c>
      <c r="J92" s="52">
        <v>0.586574</v>
      </c>
      <c r="K92" s="42">
        <v>4459257</v>
      </c>
    </row>
    <row r="93" spans="1:11" ht="21" customHeight="1">
      <c r="A93" s="3"/>
      <c r="B93" s="20" t="s">
        <v>159</v>
      </c>
      <c r="C93" s="21">
        <f t="shared" si="21"/>
        <v>0</v>
      </c>
      <c r="D93" s="21">
        <v>0</v>
      </c>
      <c r="E93" s="55">
        <v>0</v>
      </c>
      <c r="F93" s="55">
        <v>0</v>
      </c>
      <c r="G93" s="55">
        <v>0</v>
      </c>
      <c r="H93" s="21">
        <v>0</v>
      </c>
      <c r="I93" s="21">
        <v>0</v>
      </c>
      <c r="J93" s="21">
        <v>0</v>
      </c>
      <c r="K93" s="42">
        <v>166272</v>
      </c>
    </row>
    <row r="94" spans="1:11" ht="17.25" customHeight="1">
      <c r="A94" s="3"/>
      <c r="B94" s="19" t="s">
        <v>134</v>
      </c>
      <c r="C94" s="50">
        <f t="shared" si="21"/>
        <v>11</v>
      </c>
      <c r="D94" s="21">
        <v>0</v>
      </c>
      <c r="E94" s="40">
        <v>3</v>
      </c>
      <c r="F94" s="51">
        <v>8</v>
      </c>
      <c r="G94" s="52">
        <f aca="true" t="shared" si="22" ref="G94:G104">H94+I94+J94</f>
        <v>0.47719999999999996</v>
      </c>
      <c r="H94" s="21">
        <v>0</v>
      </c>
      <c r="I94" s="52">
        <v>0.2473</v>
      </c>
      <c r="J94" s="52">
        <v>0.2299</v>
      </c>
      <c r="K94" s="42">
        <v>1310462</v>
      </c>
    </row>
    <row r="95" spans="1:11" ht="18" customHeight="1">
      <c r="A95" s="3"/>
      <c r="B95" s="19" t="s">
        <v>135</v>
      </c>
      <c r="C95" s="50">
        <f t="shared" si="21"/>
        <v>4</v>
      </c>
      <c r="D95" s="21">
        <v>0</v>
      </c>
      <c r="E95" s="40">
        <v>4</v>
      </c>
      <c r="F95" s="55">
        <v>0</v>
      </c>
      <c r="G95" s="52">
        <f t="shared" si="22"/>
        <v>0.0593</v>
      </c>
      <c r="H95" s="21">
        <v>0</v>
      </c>
      <c r="I95" s="52">
        <v>0.0593</v>
      </c>
      <c r="J95" s="21">
        <v>0</v>
      </c>
      <c r="K95" s="42">
        <v>8090989</v>
      </c>
    </row>
    <row r="96" spans="1:11" ht="19.5" customHeight="1">
      <c r="A96" s="3"/>
      <c r="B96" s="19" t="s">
        <v>136</v>
      </c>
      <c r="C96" s="50">
        <f t="shared" si="21"/>
        <v>62</v>
      </c>
      <c r="D96" s="40">
        <v>40</v>
      </c>
      <c r="E96" s="40">
        <v>21</v>
      </c>
      <c r="F96" s="51">
        <v>1</v>
      </c>
      <c r="G96" s="52">
        <f t="shared" si="22"/>
        <v>20.062418</v>
      </c>
      <c r="H96" s="52">
        <v>14.674543</v>
      </c>
      <c r="I96" s="52">
        <v>4.151675</v>
      </c>
      <c r="J96" s="53">
        <v>1.2362</v>
      </c>
      <c r="K96" s="42">
        <v>172909382</v>
      </c>
    </row>
    <row r="97" spans="1:11" ht="34.5" customHeight="1">
      <c r="A97" s="3"/>
      <c r="B97" s="19" t="s">
        <v>137</v>
      </c>
      <c r="C97" s="50">
        <f t="shared" si="21"/>
        <v>27</v>
      </c>
      <c r="D97" s="40">
        <v>9</v>
      </c>
      <c r="E97" s="40">
        <v>18</v>
      </c>
      <c r="F97" s="55">
        <v>0</v>
      </c>
      <c r="G97" s="52">
        <f t="shared" si="22"/>
        <v>21.738658</v>
      </c>
      <c r="H97" s="52">
        <v>5.878623</v>
      </c>
      <c r="I97" s="52">
        <v>15.860035</v>
      </c>
      <c r="J97" s="21">
        <v>0</v>
      </c>
      <c r="K97" s="42">
        <v>100000100</v>
      </c>
    </row>
    <row r="98" spans="1:11" ht="20.25" customHeight="1">
      <c r="A98" s="3"/>
      <c r="B98" s="19" t="s">
        <v>138</v>
      </c>
      <c r="C98" s="50">
        <f t="shared" si="21"/>
        <v>4</v>
      </c>
      <c r="D98" s="40">
        <v>4</v>
      </c>
      <c r="E98" s="55">
        <v>0</v>
      </c>
      <c r="F98" s="55">
        <v>0</v>
      </c>
      <c r="G98" s="52">
        <f t="shared" si="22"/>
        <v>2.4664</v>
      </c>
      <c r="H98" s="52">
        <v>2.4664</v>
      </c>
      <c r="I98" s="21">
        <v>0</v>
      </c>
      <c r="J98" s="21">
        <v>0</v>
      </c>
      <c r="K98" s="42">
        <v>21443352</v>
      </c>
    </row>
    <row r="99" spans="1:11" ht="18.75" customHeight="1">
      <c r="A99" s="3"/>
      <c r="B99" s="19" t="s">
        <v>139</v>
      </c>
      <c r="C99" s="50">
        <f t="shared" si="21"/>
        <v>35</v>
      </c>
      <c r="D99" s="40">
        <v>17</v>
      </c>
      <c r="E99" s="40">
        <v>18</v>
      </c>
      <c r="F99" s="55">
        <v>0</v>
      </c>
      <c r="G99" s="52">
        <f t="shared" si="22"/>
        <v>4.7303</v>
      </c>
      <c r="H99" s="52">
        <v>1.6733</v>
      </c>
      <c r="I99" s="52">
        <v>3.057</v>
      </c>
      <c r="J99" s="21">
        <v>0</v>
      </c>
      <c r="K99" s="42">
        <v>11649860</v>
      </c>
    </row>
    <row r="100" spans="1:11" ht="19.5" customHeight="1">
      <c r="A100" s="3"/>
      <c r="B100" s="19" t="s">
        <v>140</v>
      </c>
      <c r="C100" s="50">
        <f t="shared" si="21"/>
        <v>28</v>
      </c>
      <c r="D100" s="40">
        <v>20</v>
      </c>
      <c r="E100" s="40">
        <v>8</v>
      </c>
      <c r="F100" s="55">
        <v>0</v>
      </c>
      <c r="G100" s="52">
        <f t="shared" si="22"/>
        <v>2.1425</v>
      </c>
      <c r="H100" s="52">
        <v>1.2741</v>
      </c>
      <c r="I100" s="52">
        <v>0.8684</v>
      </c>
      <c r="J100" s="21">
        <v>0</v>
      </c>
      <c r="K100" s="42">
        <v>13011382</v>
      </c>
    </row>
    <row r="101" spans="1:11" ht="21" customHeight="1">
      <c r="A101" s="3"/>
      <c r="B101" s="19" t="s">
        <v>141</v>
      </c>
      <c r="C101" s="50">
        <f t="shared" si="21"/>
        <v>5</v>
      </c>
      <c r="D101" s="21">
        <v>0</v>
      </c>
      <c r="E101" s="40">
        <v>5</v>
      </c>
      <c r="F101" s="55">
        <v>0</v>
      </c>
      <c r="G101" s="52">
        <f>H101+I101+J101</f>
        <v>1.3542</v>
      </c>
      <c r="H101" s="21">
        <v>0</v>
      </c>
      <c r="I101" s="52">
        <v>1.3542</v>
      </c>
      <c r="J101" s="21">
        <v>0</v>
      </c>
      <c r="K101" s="42">
        <v>204259</v>
      </c>
    </row>
    <row r="102" spans="1:11" ht="18" customHeight="1">
      <c r="A102" s="3"/>
      <c r="B102" s="19" t="s">
        <v>142</v>
      </c>
      <c r="C102" s="50">
        <f t="shared" si="21"/>
        <v>12</v>
      </c>
      <c r="D102" s="21">
        <v>0</v>
      </c>
      <c r="E102" s="40">
        <v>12</v>
      </c>
      <c r="F102" s="55">
        <v>0</v>
      </c>
      <c r="G102" s="52">
        <f>H102+I102+J102</f>
        <v>3.4191</v>
      </c>
      <c r="H102" s="21">
        <v>0</v>
      </c>
      <c r="I102" s="52">
        <v>3.4191</v>
      </c>
      <c r="J102" s="21">
        <v>0</v>
      </c>
      <c r="K102" s="42">
        <v>4276134</v>
      </c>
    </row>
    <row r="103" spans="1:11" ht="18.75" customHeight="1">
      <c r="A103" s="3"/>
      <c r="B103" s="19" t="s">
        <v>143</v>
      </c>
      <c r="C103" s="50">
        <f t="shared" si="21"/>
        <v>4</v>
      </c>
      <c r="D103" s="21">
        <v>0</v>
      </c>
      <c r="E103" s="40">
        <v>4</v>
      </c>
      <c r="F103" s="55">
        <v>0</v>
      </c>
      <c r="G103" s="52">
        <f t="shared" si="22"/>
        <v>0.2818</v>
      </c>
      <c r="H103" s="21">
        <v>0</v>
      </c>
      <c r="I103" s="52">
        <v>0.2818</v>
      </c>
      <c r="J103" s="21">
        <v>0</v>
      </c>
      <c r="K103" s="55">
        <v>0</v>
      </c>
    </row>
    <row r="104" spans="1:11" ht="18.75" customHeight="1">
      <c r="A104" s="3"/>
      <c r="B104" s="19" t="s">
        <v>144</v>
      </c>
      <c r="C104" s="50">
        <f t="shared" si="21"/>
        <v>4</v>
      </c>
      <c r="D104" s="21">
        <v>0</v>
      </c>
      <c r="E104" s="40">
        <v>4</v>
      </c>
      <c r="F104" s="55">
        <v>0</v>
      </c>
      <c r="G104" s="52">
        <f t="shared" si="22"/>
        <v>1.076</v>
      </c>
      <c r="H104" s="21">
        <v>0</v>
      </c>
      <c r="I104" s="52">
        <v>1.076</v>
      </c>
      <c r="J104" s="21">
        <v>0</v>
      </c>
      <c r="K104" s="55">
        <v>0</v>
      </c>
    </row>
    <row r="105" spans="1:11" ht="21" customHeight="1">
      <c r="A105" s="3"/>
      <c r="B105" s="30" t="s">
        <v>27</v>
      </c>
      <c r="C105" s="60">
        <f>SUM(C106:C107)</f>
        <v>48</v>
      </c>
      <c r="D105" s="21">
        <f aca="true" t="shared" si="23" ref="D105:K105">SUM(D106:D107)</f>
        <v>0</v>
      </c>
      <c r="E105" s="60">
        <f t="shared" si="23"/>
        <v>15</v>
      </c>
      <c r="F105" s="60">
        <f t="shared" si="23"/>
        <v>33</v>
      </c>
      <c r="G105" s="57">
        <f t="shared" si="23"/>
        <v>2.5543319999999996</v>
      </c>
      <c r="H105" s="21">
        <f t="shared" si="23"/>
        <v>0</v>
      </c>
      <c r="I105" s="57">
        <f t="shared" si="23"/>
        <v>0.689161</v>
      </c>
      <c r="J105" s="57">
        <f t="shared" si="23"/>
        <v>1.865171</v>
      </c>
      <c r="K105" s="58">
        <f t="shared" si="23"/>
        <v>28718400</v>
      </c>
    </row>
    <row r="106" spans="1:11" ht="19.5" customHeight="1">
      <c r="A106" s="3"/>
      <c r="B106" s="19" t="s">
        <v>145</v>
      </c>
      <c r="C106" s="50">
        <f>D106+E106+F106</f>
        <v>31</v>
      </c>
      <c r="D106" s="21">
        <v>0</v>
      </c>
      <c r="E106" s="40">
        <v>5</v>
      </c>
      <c r="F106" s="51">
        <v>26</v>
      </c>
      <c r="G106" s="52">
        <f>H106+I106+J106</f>
        <v>1.682732</v>
      </c>
      <c r="H106" s="21">
        <v>0</v>
      </c>
      <c r="I106" s="52">
        <v>0.398461</v>
      </c>
      <c r="J106" s="52">
        <v>1.284271</v>
      </c>
      <c r="K106" s="42">
        <v>18718400</v>
      </c>
    </row>
    <row r="107" spans="1:11" ht="19.5" customHeight="1">
      <c r="A107" s="3"/>
      <c r="B107" s="19" t="s">
        <v>146</v>
      </c>
      <c r="C107" s="50">
        <f>D107+E107+F107</f>
        <v>17</v>
      </c>
      <c r="D107" s="21">
        <v>0</v>
      </c>
      <c r="E107" s="40">
        <v>10</v>
      </c>
      <c r="F107" s="51">
        <v>7</v>
      </c>
      <c r="G107" s="52">
        <f>H107+I107+J107</f>
        <v>0.8715999999999999</v>
      </c>
      <c r="H107" s="21">
        <v>0</v>
      </c>
      <c r="I107" s="52">
        <v>0.2907</v>
      </c>
      <c r="J107" s="52">
        <v>0.5809</v>
      </c>
      <c r="K107" s="42">
        <v>10000000</v>
      </c>
    </row>
    <row r="108" spans="1:11" ht="24.75" customHeight="1">
      <c r="A108" s="62" t="s">
        <v>72</v>
      </c>
      <c r="B108" s="63"/>
      <c r="C108" s="60">
        <f>+C109+C116</f>
        <v>110</v>
      </c>
      <c r="D108" s="60">
        <f aca="true" t="shared" si="24" ref="D108:K108">+D109+D116</f>
        <v>34</v>
      </c>
      <c r="E108" s="60">
        <f t="shared" si="24"/>
        <v>75</v>
      </c>
      <c r="F108" s="60">
        <f t="shared" si="24"/>
        <v>1</v>
      </c>
      <c r="G108" s="57">
        <f t="shared" si="24"/>
        <v>20.950981999999996</v>
      </c>
      <c r="H108" s="57">
        <f t="shared" si="24"/>
        <v>5.677499999999999</v>
      </c>
      <c r="I108" s="57">
        <f t="shared" si="24"/>
        <v>15.259082</v>
      </c>
      <c r="J108" s="57">
        <f t="shared" si="24"/>
        <v>0.0144</v>
      </c>
      <c r="K108" s="58">
        <f t="shared" si="24"/>
        <v>35145254</v>
      </c>
    </row>
    <row r="109" spans="1:11" ht="22.5" customHeight="1">
      <c r="A109" s="3"/>
      <c r="B109" s="30" t="s">
        <v>26</v>
      </c>
      <c r="C109" s="60">
        <f aca="true" t="shared" si="25" ref="C109:K109">SUM(C110:C115)</f>
        <v>108</v>
      </c>
      <c r="D109" s="60">
        <f t="shared" si="25"/>
        <v>34</v>
      </c>
      <c r="E109" s="60">
        <f t="shared" si="25"/>
        <v>73</v>
      </c>
      <c r="F109" s="60">
        <f t="shared" si="25"/>
        <v>1</v>
      </c>
      <c r="G109" s="57">
        <f t="shared" si="25"/>
        <v>19.242392999999996</v>
      </c>
      <c r="H109" s="57">
        <f t="shared" si="25"/>
        <v>5.677499999999999</v>
      </c>
      <c r="I109" s="57">
        <f t="shared" si="25"/>
        <v>13.550493</v>
      </c>
      <c r="J109" s="57">
        <f t="shared" si="25"/>
        <v>0.0144</v>
      </c>
      <c r="K109" s="58">
        <f t="shared" si="25"/>
        <v>35145254</v>
      </c>
    </row>
    <row r="110" spans="1:11" ht="18.75" customHeight="1">
      <c r="A110" s="3"/>
      <c r="B110" s="20" t="s">
        <v>154</v>
      </c>
      <c r="C110" s="45">
        <v>3</v>
      </c>
      <c r="D110" s="21">
        <v>0</v>
      </c>
      <c r="E110" s="41">
        <v>2</v>
      </c>
      <c r="F110" s="41">
        <v>1</v>
      </c>
      <c r="G110" s="52">
        <v>0.1563</v>
      </c>
      <c r="H110" s="21">
        <v>0</v>
      </c>
      <c r="I110" s="52">
        <v>0.1419</v>
      </c>
      <c r="J110" s="52">
        <v>0.0144</v>
      </c>
      <c r="K110" s="42">
        <v>222120</v>
      </c>
    </row>
    <row r="111" spans="1:11" ht="18" customHeight="1">
      <c r="A111" s="3"/>
      <c r="B111" s="20" t="s">
        <v>38</v>
      </c>
      <c r="C111" s="45">
        <v>19</v>
      </c>
      <c r="D111" s="41">
        <v>5</v>
      </c>
      <c r="E111" s="41">
        <v>14</v>
      </c>
      <c r="F111" s="55">
        <v>0</v>
      </c>
      <c r="G111" s="52">
        <v>1.802652</v>
      </c>
      <c r="H111" s="52">
        <v>0.5093</v>
      </c>
      <c r="I111" s="52">
        <v>1.293352</v>
      </c>
      <c r="J111" s="21">
        <v>0</v>
      </c>
      <c r="K111" s="42">
        <v>4536929</v>
      </c>
    </row>
    <row r="112" spans="1:11" ht="18.75" customHeight="1">
      <c r="A112" s="3"/>
      <c r="B112" s="20" t="s">
        <v>39</v>
      </c>
      <c r="C112" s="45">
        <v>61</v>
      </c>
      <c r="D112" s="41">
        <v>29</v>
      </c>
      <c r="E112" s="41">
        <v>32</v>
      </c>
      <c r="F112" s="55">
        <v>0</v>
      </c>
      <c r="G112" s="52">
        <v>9.969281</v>
      </c>
      <c r="H112" s="52">
        <v>5.1682</v>
      </c>
      <c r="I112" s="52">
        <v>4.801081</v>
      </c>
      <c r="J112" s="21">
        <v>0</v>
      </c>
      <c r="K112" s="42">
        <v>24946757</v>
      </c>
    </row>
    <row r="113" spans="1:11" ht="21" customHeight="1">
      <c r="A113" s="3"/>
      <c r="B113" s="20" t="s">
        <v>40</v>
      </c>
      <c r="C113" s="45">
        <v>21</v>
      </c>
      <c r="D113" s="21">
        <v>0</v>
      </c>
      <c r="E113" s="41">
        <v>21</v>
      </c>
      <c r="F113" s="55">
        <v>0</v>
      </c>
      <c r="G113" s="52">
        <v>5.365499</v>
      </c>
      <c r="H113" s="21">
        <v>0</v>
      </c>
      <c r="I113" s="52">
        <v>5.365499</v>
      </c>
      <c r="J113" s="21">
        <v>0</v>
      </c>
      <c r="K113" s="42">
        <v>5439448</v>
      </c>
    </row>
    <row r="114" spans="1:11" ht="21.75" customHeight="1">
      <c r="A114" s="3"/>
      <c r="B114" s="20" t="s">
        <v>41</v>
      </c>
      <c r="C114" s="45">
        <v>1</v>
      </c>
      <c r="D114" s="21">
        <v>0</v>
      </c>
      <c r="E114" s="41">
        <v>1</v>
      </c>
      <c r="F114" s="55">
        <v>0</v>
      </c>
      <c r="G114" s="52">
        <v>0.2811</v>
      </c>
      <c r="H114" s="21">
        <v>0</v>
      </c>
      <c r="I114" s="52">
        <v>0.2811</v>
      </c>
      <c r="J114" s="21">
        <v>0</v>
      </c>
      <c r="K114" s="55">
        <v>0</v>
      </c>
    </row>
    <row r="115" spans="1:11" ht="20.25" customHeight="1">
      <c r="A115" s="3"/>
      <c r="B115" s="20" t="s">
        <v>42</v>
      </c>
      <c r="C115" s="45">
        <v>3</v>
      </c>
      <c r="D115" s="21">
        <v>0</v>
      </c>
      <c r="E115" s="41">
        <v>3</v>
      </c>
      <c r="F115" s="55">
        <v>0</v>
      </c>
      <c r="G115" s="52">
        <v>1.667561</v>
      </c>
      <c r="H115" s="21">
        <v>0</v>
      </c>
      <c r="I115" s="52">
        <v>1.667561</v>
      </c>
      <c r="J115" s="21">
        <v>0</v>
      </c>
      <c r="K115" s="55">
        <v>0</v>
      </c>
    </row>
    <row r="116" spans="1:11" ht="20.25" customHeight="1">
      <c r="A116" s="3"/>
      <c r="B116" s="30" t="s">
        <v>43</v>
      </c>
      <c r="C116" s="54">
        <v>2</v>
      </c>
      <c r="D116" s="21">
        <v>0</v>
      </c>
      <c r="E116" s="56">
        <v>2</v>
      </c>
      <c r="F116" s="55">
        <v>0</v>
      </c>
      <c r="G116" s="57">
        <v>1.708589</v>
      </c>
      <c r="H116" s="55">
        <v>0</v>
      </c>
      <c r="I116" s="57">
        <v>1.708589</v>
      </c>
      <c r="J116" s="21">
        <v>0</v>
      </c>
      <c r="K116" s="55">
        <v>0</v>
      </c>
    </row>
    <row r="117" spans="1:11" ht="26.25" customHeight="1">
      <c r="A117" s="62" t="s">
        <v>73</v>
      </c>
      <c r="B117" s="63"/>
      <c r="C117" s="54">
        <f>SUM(C118)</f>
        <v>182</v>
      </c>
      <c r="D117" s="54">
        <f aca="true" t="shared" si="26" ref="D117:K117">SUM(D118)</f>
        <v>52</v>
      </c>
      <c r="E117" s="54">
        <f t="shared" si="26"/>
        <v>130</v>
      </c>
      <c r="F117" s="55">
        <f t="shared" si="26"/>
        <v>0</v>
      </c>
      <c r="G117" s="57">
        <f t="shared" si="26"/>
        <v>45.11228900000001</v>
      </c>
      <c r="H117" s="57">
        <f t="shared" si="26"/>
        <v>6.366906999999999</v>
      </c>
      <c r="I117" s="57">
        <f t="shared" si="26"/>
        <v>38.745382000000006</v>
      </c>
      <c r="J117" s="21">
        <f t="shared" si="26"/>
        <v>0</v>
      </c>
      <c r="K117" s="58">
        <f t="shared" si="26"/>
        <v>33951000</v>
      </c>
    </row>
    <row r="118" spans="1:11" ht="23.25" customHeight="1">
      <c r="A118" s="3"/>
      <c r="B118" s="30" t="s">
        <v>26</v>
      </c>
      <c r="C118" s="54">
        <f aca="true" t="shared" si="27" ref="C118:K118">SUM(C119:C135)</f>
        <v>182</v>
      </c>
      <c r="D118" s="54">
        <f t="shared" si="27"/>
        <v>52</v>
      </c>
      <c r="E118" s="54">
        <f t="shared" si="27"/>
        <v>130</v>
      </c>
      <c r="F118" s="55">
        <f t="shared" si="27"/>
        <v>0</v>
      </c>
      <c r="G118" s="57">
        <f t="shared" si="27"/>
        <v>45.11228900000001</v>
      </c>
      <c r="H118" s="57">
        <f t="shared" si="27"/>
        <v>6.366906999999999</v>
      </c>
      <c r="I118" s="57">
        <f t="shared" si="27"/>
        <v>38.745382000000006</v>
      </c>
      <c r="J118" s="21">
        <f t="shared" si="27"/>
        <v>0</v>
      </c>
      <c r="K118" s="54">
        <f t="shared" si="27"/>
        <v>33951000</v>
      </c>
    </row>
    <row r="119" spans="1:11" ht="18.75" customHeight="1">
      <c r="A119" s="3"/>
      <c r="B119" s="20" t="s">
        <v>52</v>
      </c>
      <c r="C119" s="44">
        <f>SUM(D119+E119)</f>
        <v>45</v>
      </c>
      <c r="D119" s="39">
        <v>19</v>
      </c>
      <c r="E119" s="39">
        <v>26</v>
      </c>
      <c r="F119" s="55">
        <v>0</v>
      </c>
      <c r="G119" s="52">
        <f>SUM(H119:J119)</f>
        <v>12.551283000000002</v>
      </c>
      <c r="H119" s="52">
        <v>2.276521</v>
      </c>
      <c r="I119" s="52">
        <v>10.274762</v>
      </c>
      <c r="J119" s="21">
        <v>0</v>
      </c>
      <c r="K119" s="42">
        <v>6664000</v>
      </c>
    </row>
    <row r="120" spans="1:11" ht="16.5" customHeight="1">
      <c r="A120" s="3"/>
      <c r="B120" s="20" t="s">
        <v>53</v>
      </c>
      <c r="C120" s="44">
        <f>SUM(D120:F120)</f>
        <v>9</v>
      </c>
      <c r="D120" s="41">
        <v>4</v>
      </c>
      <c r="E120" s="41">
        <v>5</v>
      </c>
      <c r="F120" s="55">
        <v>0</v>
      </c>
      <c r="G120" s="52">
        <f aca="true" t="shared" si="28" ref="G120:G135">SUM(H120:J120)</f>
        <v>1.244</v>
      </c>
      <c r="H120" s="52">
        <v>0.466</v>
      </c>
      <c r="I120" s="52">
        <v>0.778</v>
      </c>
      <c r="J120" s="21">
        <v>0</v>
      </c>
      <c r="K120" s="42">
        <v>2298000</v>
      </c>
    </row>
    <row r="121" spans="1:11" ht="19.5" customHeight="1">
      <c r="A121" s="3"/>
      <c r="B121" s="20" t="s">
        <v>54</v>
      </c>
      <c r="C121" s="44">
        <f>SUM(D121:F121)</f>
        <v>8</v>
      </c>
      <c r="D121" s="41">
        <v>2</v>
      </c>
      <c r="E121" s="41">
        <v>6</v>
      </c>
      <c r="F121" s="55">
        <v>0</v>
      </c>
      <c r="G121" s="52">
        <f t="shared" si="28"/>
        <v>0.536042</v>
      </c>
      <c r="H121" s="52">
        <v>0.162765</v>
      </c>
      <c r="I121" s="52">
        <v>0.373277</v>
      </c>
      <c r="J121" s="21">
        <v>0</v>
      </c>
      <c r="K121" s="42">
        <v>483000</v>
      </c>
    </row>
    <row r="122" spans="1:11" ht="18" customHeight="1">
      <c r="A122" s="3"/>
      <c r="B122" s="20" t="s">
        <v>55</v>
      </c>
      <c r="C122" s="44">
        <f aca="true" t="shared" si="29" ref="C122:C135">SUM(D122+E122)</f>
        <v>11</v>
      </c>
      <c r="D122" s="41">
        <v>6</v>
      </c>
      <c r="E122" s="41">
        <v>5</v>
      </c>
      <c r="F122" s="55">
        <v>0</v>
      </c>
      <c r="G122" s="52">
        <f t="shared" si="28"/>
        <v>0.35974</v>
      </c>
      <c r="H122" s="52">
        <v>0.138706</v>
      </c>
      <c r="I122" s="52">
        <v>0.221034</v>
      </c>
      <c r="J122" s="21">
        <v>0</v>
      </c>
      <c r="K122" s="42">
        <v>1801000</v>
      </c>
    </row>
    <row r="123" spans="1:11" ht="21.75" customHeight="1">
      <c r="A123" s="3"/>
      <c r="B123" s="20" t="s">
        <v>56</v>
      </c>
      <c r="C123" s="44">
        <f>SUM(D123:F123)</f>
        <v>6</v>
      </c>
      <c r="D123" s="41">
        <v>1</v>
      </c>
      <c r="E123" s="41">
        <v>5</v>
      </c>
      <c r="F123" s="55">
        <v>0</v>
      </c>
      <c r="G123" s="52">
        <f t="shared" si="28"/>
        <v>1.0333</v>
      </c>
      <c r="H123" s="52">
        <v>0.0448</v>
      </c>
      <c r="I123" s="52">
        <v>0.9885</v>
      </c>
      <c r="J123" s="21">
        <v>0</v>
      </c>
      <c r="K123" s="42">
        <v>922000</v>
      </c>
    </row>
    <row r="124" spans="1:11" ht="20.25" customHeight="1">
      <c r="A124" s="3"/>
      <c r="B124" s="20" t="s">
        <v>57</v>
      </c>
      <c r="C124" s="44">
        <f t="shared" si="29"/>
        <v>14</v>
      </c>
      <c r="D124" s="41">
        <v>14</v>
      </c>
      <c r="E124" s="55">
        <v>0</v>
      </c>
      <c r="F124" s="55">
        <v>0</v>
      </c>
      <c r="G124" s="52">
        <f t="shared" si="28"/>
        <v>3.076015</v>
      </c>
      <c r="H124" s="52">
        <v>3.076015</v>
      </c>
      <c r="I124" s="21">
        <v>0</v>
      </c>
      <c r="J124" s="21">
        <v>0</v>
      </c>
      <c r="K124" s="42">
        <v>21007000</v>
      </c>
    </row>
    <row r="125" spans="1:11" ht="18.75" customHeight="1">
      <c r="A125" s="3"/>
      <c r="B125" s="20" t="s">
        <v>58</v>
      </c>
      <c r="C125" s="44">
        <f>SUM(D125:F125)</f>
        <v>6</v>
      </c>
      <c r="D125" s="41">
        <v>6</v>
      </c>
      <c r="E125" s="55">
        <v>0</v>
      </c>
      <c r="F125" s="55">
        <v>0</v>
      </c>
      <c r="G125" s="52">
        <f t="shared" si="28"/>
        <v>0.2021</v>
      </c>
      <c r="H125" s="52">
        <v>0.2021</v>
      </c>
      <c r="I125" s="21">
        <v>0</v>
      </c>
      <c r="J125" s="21">
        <v>0</v>
      </c>
      <c r="K125" s="42">
        <v>776000</v>
      </c>
    </row>
    <row r="126" spans="1:11" ht="22.5" customHeight="1">
      <c r="A126" s="3"/>
      <c r="B126" s="20" t="s">
        <v>59</v>
      </c>
      <c r="C126" s="44">
        <f t="shared" si="29"/>
        <v>43</v>
      </c>
      <c r="D126" s="21">
        <v>0</v>
      </c>
      <c r="E126" s="41">
        <v>43</v>
      </c>
      <c r="F126" s="55">
        <v>0</v>
      </c>
      <c r="G126" s="52">
        <f t="shared" si="28"/>
        <v>16.3035</v>
      </c>
      <c r="H126" s="21">
        <v>0</v>
      </c>
      <c r="I126" s="52">
        <v>16.3035</v>
      </c>
      <c r="J126" s="21">
        <v>0</v>
      </c>
      <c r="K126" s="55">
        <v>0</v>
      </c>
    </row>
    <row r="127" spans="1:11" ht="18" customHeight="1">
      <c r="A127" s="3"/>
      <c r="B127" s="20" t="s">
        <v>60</v>
      </c>
      <c r="C127" s="44">
        <f t="shared" si="29"/>
        <v>10</v>
      </c>
      <c r="D127" s="21">
        <v>0</v>
      </c>
      <c r="E127" s="41">
        <v>10</v>
      </c>
      <c r="F127" s="55">
        <v>0</v>
      </c>
      <c r="G127" s="52">
        <f t="shared" si="28"/>
        <v>1.3825</v>
      </c>
      <c r="H127" s="21">
        <v>0</v>
      </c>
      <c r="I127" s="52">
        <v>1.3825</v>
      </c>
      <c r="J127" s="21">
        <v>0</v>
      </c>
      <c r="K127" s="55">
        <v>0</v>
      </c>
    </row>
    <row r="128" spans="1:11" ht="18.75" customHeight="1">
      <c r="A128" s="3"/>
      <c r="B128" s="20" t="s">
        <v>61</v>
      </c>
      <c r="C128" s="44">
        <f t="shared" si="29"/>
        <v>2</v>
      </c>
      <c r="D128" s="21">
        <v>0</v>
      </c>
      <c r="E128" s="41">
        <v>2</v>
      </c>
      <c r="F128" s="55">
        <v>0</v>
      </c>
      <c r="G128" s="52">
        <f t="shared" si="28"/>
        <v>0.654519</v>
      </c>
      <c r="H128" s="21">
        <v>0</v>
      </c>
      <c r="I128" s="52">
        <v>0.654519</v>
      </c>
      <c r="J128" s="21">
        <v>0</v>
      </c>
      <c r="K128" s="55">
        <v>0</v>
      </c>
    </row>
    <row r="129" spans="1:11" ht="19.5" customHeight="1">
      <c r="A129" s="3"/>
      <c r="B129" s="20" t="s">
        <v>62</v>
      </c>
      <c r="C129" s="44">
        <f t="shared" si="29"/>
        <v>5</v>
      </c>
      <c r="D129" s="21">
        <v>0</v>
      </c>
      <c r="E129" s="41">
        <v>5</v>
      </c>
      <c r="F129" s="55">
        <v>0</v>
      </c>
      <c r="G129" s="52">
        <f t="shared" si="28"/>
        <v>0.4882</v>
      </c>
      <c r="H129" s="21">
        <v>0</v>
      </c>
      <c r="I129" s="52">
        <v>0.4882</v>
      </c>
      <c r="J129" s="21">
        <v>0</v>
      </c>
      <c r="K129" s="55">
        <v>0</v>
      </c>
    </row>
    <row r="130" spans="1:11" ht="19.5" customHeight="1">
      <c r="A130" s="3"/>
      <c r="B130" s="20" t="s">
        <v>63</v>
      </c>
      <c r="C130" s="44">
        <f t="shared" si="29"/>
        <v>2</v>
      </c>
      <c r="D130" s="21">
        <v>0</v>
      </c>
      <c r="E130" s="41">
        <v>2</v>
      </c>
      <c r="F130" s="55">
        <v>0</v>
      </c>
      <c r="G130" s="52">
        <f t="shared" si="28"/>
        <v>0.066814</v>
      </c>
      <c r="H130" s="21">
        <v>0</v>
      </c>
      <c r="I130" s="52">
        <v>0.066814</v>
      </c>
      <c r="J130" s="21">
        <v>0</v>
      </c>
      <c r="K130" s="55">
        <v>0</v>
      </c>
    </row>
    <row r="131" spans="1:11" ht="18" customHeight="1">
      <c r="A131" s="3"/>
      <c r="B131" s="20" t="s">
        <v>64</v>
      </c>
      <c r="C131" s="44">
        <f t="shared" si="29"/>
        <v>2</v>
      </c>
      <c r="D131" s="21">
        <v>0</v>
      </c>
      <c r="E131" s="41">
        <v>2</v>
      </c>
      <c r="F131" s="55">
        <v>0</v>
      </c>
      <c r="G131" s="52">
        <f t="shared" si="28"/>
        <v>5.7185</v>
      </c>
      <c r="H131" s="21">
        <v>0</v>
      </c>
      <c r="I131" s="52">
        <v>5.7185</v>
      </c>
      <c r="J131" s="21">
        <v>0</v>
      </c>
      <c r="K131" s="55">
        <v>0</v>
      </c>
    </row>
    <row r="132" spans="1:11" ht="20.25" customHeight="1">
      <c r="A132" s="3"/>
      <c r="B132" s="20" t="s">
        <v>65</v>
      </c>
      <c r="C132" s="44">
        <f t="shared" si="29"/>
        <v>1</v>
      </c>
      <c r="D132" s="21">
        <v>0</v>
      </c>
      <c r="E132" s="41">
        <v>1</v>
      </c>
      <c r="F132" s="55">
        <v>0</v>
      </c>
      <c r="G132" s="52">
        <f t="shared" si="28"/>
        <v>0.0292</v>
      </c>
      <c r="H132" s="21">
        <v>0</v>
      </c>
      <c r="I132" s="52">
        <v>0.0292</v>
      </c>
      <c r="J132" s="21">
        <v>0</v>
      </c>
      <c r="K132" s="55">
        <v>0</v>
      </c>
    </row>
    <row r="133" spans="1:11" ht="20.25" customHeight="1">
      <c r="A133" s="3"/>
      <c r="B133" s="20" t="s">
        <v>66</v>
      </c>
      <c r="C133" s="44">
        <f t="shared" si="29"/>
        <v>4</v>
      </c>
      <c r="D133" s="21">
        <v>0</v>
      </c>
      <c r="E133" s="41">
        <v>4</v>
      </c>
      <c r="F133" s="55">
        <v>0</v>
      </c>
      <c r="G133" s="52">
        <f t="shared" si="28"/>
        <v>0.336457</v>
      </c>
      <c r="H133" s="21">
        <v>0</v>
      </c>
      <c r="I133" s="52">
        <v>0.336457</v>
      </c>
      <c r="J133" s="21">
        <v>0</v>
      </c>
      <c r="K133" s="55">
        <v>0</v>
      </c>
    </row>
    <row r="134" spans="1:11" ht="20.25" customHeight="1">
      <c r="A134" s="3"/>
      <c r="B134" s="20" t="s">
        <v>67</v>
      </c>
      <c r="C134" s="44">
        <f t="shared" si="29"/>
        <v>2</v>
      </c>
      <c r="D134" s="21">
        <v>0</v>
      </c>
      <c r="E134" s="41">
        <v>2</v>
      </c>
      <c r="F134" s="55">
        <v>0</v>
      </c>
      <c r="G134" s="52">
        <f t="shared" si="28"/>
        <v>0.1637</v>
      </c>
      <c r="H134" s="21">
        <v>0</v>
      </c>
      <c r="I134" s="52">
        <v>0.1637</v>
      </c>
      <c r="J134" s="21">
        <v>0</v>
      </c>
      <c r="K134" s="55">
        <v>0</v>
      </c>
    </row>
    <row r="135" spans="1:11" ht="20.25" customHeight="1">
      <c r="A135" s="3"/>
      <c r="B135" s="20" t="s">
        <v>68</v>
      </c>
      <c r="C135" s="44">
        <f t="shared" si="29"/>
        <v>12</v>
      </c>
      <c r="D135" s="21">
        <v>0</v>
      </c>
      <c r="E135" s="41">
        <v>12</v>
      </c>
      <c r="F135" s="55">
        <v>0</v>
      </c>
      <c r="G135" s="52">
        <f t="shared" si="28"/>
        <v>0.966419</v>
      </c>
      <c r="H135" s="21">
        <v>0</v>
      </c>
      <c r="I135" s="52">
        <v>0.966419</v>
      </c>
      <c r="J135" s="21">
        <v>0</v>
      </c>
      <c r="K135" s="55">
        <v>0</v>
      </c>
    </row>
    <row r="136" spans="1:11" ht="22.5" customHeight="1">
      <c r="A136" s="62" t="s">
        <v>74</v>
      </c>
      <c r="B136" s="63"/>
      <c r="C136" s="54">
        <f>SUM(C137)</f>
        <v>20</v>
      </c>
      <c r="D136" s="21">
        <f aca="true" t="shared" si="30" ref="D136:K136">SUM(D137)</f>
        <v>0</v>
      </c>
      <c r="E136" s="55">
        <f t="shared" si="30"/>
        <v>0</v>
      </c>
      <c r="F136" s="54">
        <f t="shared" si="30"/>
        <v>20</v>
      </c>
      <c r="G136" s="57">
        <f t="shared" si="30"/>
        <v>0.6350950000000001</v>
      </c>
      <c r="H136" s="21">
        <f t="shared" si="30"/>
        <v>0</v>
      </c>
      <c r="I136" s="21">
        <f t="shared" si="30"/>
        <v>0</v>
      </c>
      <c r="J136" s="57">
        <f t="shared" si="30"/>
        <v>0.6350950000000001</v>
      </c>
      <c r="K136" s="54">
        <f t="shared" si="30"/>
        <v>116405346</v>
      </c>
    </row>
    <row r="137" spans="1:11" ht="23.25" customHeight="1">
      <c r="A137" s="3"/>
      <c r="B137" s="30" t="s">
        <v>26</v>
      </c>
      <c r="C137" s="54">
        <f>SUM(C138:C139)</f>
        <v>20</v>
      </c>
      <c r="D137" s="21">
        <f aca="true" t="shared" si="31" ref="D137:K137">SUM(D138:D139)</f>
        <v>0</v>
      </c>
      <c r="E137" s="55">
        <f t="shared" si="31"/>
        <v>0</v>
      </c>
      <c r="F137" s="54">
        <f t="shared" si="31"/>
        <v>20</v>
      </c>
      <c r="G137" s="57">
        <f t="shared" si="31"/>
        <v>0.6350950000000001</v>
      </c>
      <c r="H137" s="21">
        <f t="shared" si="31"/>
        <v>0</v>
      </c>
      <c r="I137" s="21">
        <f t="shared" si="31"/>
        <v>0</v>
      </c>
      <c r="J137" s="57">
        <f t="shared" si="31"/>
        <v>0.6350950000000001</v>
      </c>
      <c r="K137" s="54">
        <f t="shared" si="31"/>
        <v>116405346</v>
      </c>
    </row>
    <row r="138" spans="1:11" ht="21" customHeight="1">
      <c r="A138" s="3"/>
      <c r="B138" s="20" t="s">
        <v>44</v>
      </c>
      <c r="C138" s="45">
        <v>19</v>
      </c>
      <c r="D138" s="21">
        <v>0</v>
      </c>
      <c r="E138" s="55">
        <v>0</v>
      </c>
      <c r="F138" s="41">
        <v>19</v>
      </c>
      <c r="G138" s="52">
        <v>0.564795</v>
      </c>
      <c r="H138" s="21">
        <v>0</v>
      </c>
      <c r="I138" s="21">
        <v>0</v>
      </c>
      <c r="J138" s="52">
        <v>0.564795</v>
      </c>
      <c r="K138" s="42">
        <v>114531276</v>
      </c>
    </row>
    <row r="139" spans="1:11" ht="21" customHeight="1">
      <c r="A139" s="3"/>
      <c r="B139" s="20" t="s">
        <v>45</v>
      </c>
      <c r="C139" s="45">
        <v>1</v>
      </c>
      <c r="D139" s="21">
        <v>0</v>
      </c>
      <c r="E139" s="55">
        <v>0</v>
      </c>
      <c r="F139" s="41">
        <v>1</v>
      </c>
      <c r="G139" s="52">
        <v>0.0703</v>
      </c>
      <c r="H139" s="21">
        <v>0</v>
      </c>
      <c r="I139" s="21">
        <v>0</v>
      </c>
      <c r="J139" s="52">
        <v>0.0703</v>
      </c>
      <c r="K139" s="42">
        <v>1874070</v>
      </c>
    </row>
    <row r="140" spans="1:11" ht="23.25" customHeight="1">
      <c r="A140" s="62" t="s">
        <v>75</v>
      </c>
      <c r="B140" s="63"/>
      <c r="C140" s="54">
        <f>SUM(C141:C145)</f>
        <v>21</v>
      </c>
      <c r="D140" s="54">
        <f aca="true" t="shared" si="32" ref="D140:K140">SUM(D141:D145)</f>
        <v>13</v>
      </c>
      <c r="E140" s="54">
        <f t="shared" si="32"/>
        <v>3</v>
      </c>
      <c r="F140" s="54">
        <f t="shared" si="32"/>
        <v>5</v>
      </c>
      <c r="G140" s="57">
        <f t="shared" si="32"/>
        <v>2.1657669999999998</v>
      </c>
      <c r="H140" s="57">
        <f t="shared" si="32"/>
        <v>0.120554</v>
      </c>
      <c r="I140" s="57">
        <f t="shared" si="32"/>
        <v>2.029406</v>
      </c>
      <c r="J140" s="57">
        <f t="shared" si="32"/>
        <v>0.015807</v>
      </c>
      <c r="K140" s="54">
        <f t="shared" si="32"/>
        <v>7110264</v>
      </c>
    </row>
    <row r="141" spans="1:11" ht="20.25" customHeight="1">
      <c r="A141" s="3"/>
      <c r="B141" s="20" t="s">
        <v>46</v>
      </c>
      <c r="C141" s="45">
        <v>4</v>
      </c>
      <c r="D141" s="21">
        <v>0</v>
      </c>
      <c r="E141" s="55">
        <v>0</v>
      </c>
      <c r="F141" s="41">
        <v>4</v>
      </c>
      <c r="G141" s="52">
        <v>0.011022</v>
      </c>
      <c r="H141" s="21">
        <v>0</v>
      </c>
      <c r="I141" s="21">
        <v>0</v>
      </c>
      <c r="J141" s="52">
        <v>0.011022</v>
      </c>
      <c r="K141" s="42">
        <v>123445</v>
      </c>
    </row>
    <row r="142" spans="1:11" ht="21" customHeight="1">
      <c r="A142" s="3"/>
      <c r="B142" s="20" t="s">
        <v>47</v>
      </c>
      <c r="C142" s="45">
        <v>1</v>
      </c>
      <c r="D142" s="21">
        <v>0</v>
      </c>
      <c r="E142" s="55">
        <v>0</v>
      </c>
      <c r="F142" s="41">
        <v>1</v>
      </c>
      <c r="G142" s="52">
        <v>0.004785</v>
      </c>
      <c r="H142" s="21">
        <v>0</v>
      </c>
      <c r="I142" s="21">
        <v>0</v>
      </c>
      <c r="J142" s="52">
        <v>0.004785</v>
      </c>
      <c r="K142" s="42">
        <v>66990</v>
      </c>
    </row>
    <row r="143" spans="1:11" ht="21" customHeight="1">
      <c r="A143" s="3"/>
      <c r="B143" s="20" t="s">
        <v>48</v>
      </c>
      <c r="C143" s="45">
        <v>13</v>
      </c>
      <c r="D143" s="41">
        <v>13</v>
      </c>
      <c r="E143" s="55">
        <v>0</v>
      </c>
      <c r="F143" s="55">
        <v>0</v>
      </c>
      <c r="G143" s="52">
        <v>0.120554</v>
      </c>
      <c r="H143" s="52">
        <v>0.120554</v>
      </c>
      <c r="I143" s="21">
        <v>0</v>
      </c>
      <c r="J143" s="55">
        <v>0</v>
      </c>
      <c r="K143" s="42">
        <v>6919829</v>
      </c>
    </row>
    <row r="144" spans="1:11" ht="20.25" customHeight="1">
      <c r="A144" s="3"/>
      <c r="B144" s="20" t="s">
        <v>49</v>
      </c>
      <c r="C144" s="45">
        <v>1</v>
      </c>
      <c r="D144" s="21">
        <v>0</v>
      </c>
      <c r="E144" s="41">
        <v>1</v>
      </c>
      <c r="F144" s="55">
        <v>0</v>
      </c>
      <c r="G144" s="52">
        <v>0.066331</v>
      </c>
      <c r="H144" s="21">
        <v>0</v>
      </c>
      <c r="I144" s="52">
        <v>0.066331</v>
      </c>
      <c r="J144" s="55">
        <v>0</v>
      </c>
      <c r="K144" s="55">
        <v>0</v>
      </c>
    </row>
    <row r="145" spans="1:11" ht="21" customHeight="1">
      <c r="A145" s="3"/>
      <c r="B145" s="20" t="s">
        <v>50</v>
      </c>
      <c r="C145" s="45">
        <v>2</v>
      </c>
      <c r="D145" s="21">
        <v>0</v>
      </c>
      <c r="E145" s="41">
        <v>2</v>
      </c>
      <c r="F145" s="55">
        <v>0</v>
      </c>
      <c r="G145" s="52">
        <v>1.963075</v>
      </c>
      <c r="H145" s="21">
        <v>0</v>
      </c>
      <c r="I145" s="52">
        <v>1.963075</v>
      </c>
      <c r="J145" s="55">
        <v>0</v>
      </c>
      <c r="K145" s="55">
        <v>0</v>
      </c>
    </row>
    <row r="146" spans="1:11" ht="22.5" customHeight="1">
      <c r="A146" s="62" t="s">
        <v>127</v>
      </c>
      <c r="B146" s="63"/>
      <c r="C146" s="54">
        <f aca="true" t="shared" si="33" ref="C146:I146">SUM(C147)</f>
        <v>11</v>
      </c>
      <c r="D146" s="21">
        <f t="shared" si="33"/>
        <v>0</v>
      </c>
      <c r="E146" s="54">
        <f t="shared" si="33"/>
        <v>11</v>
      </c>
      <c r="F146" s="55">
        <f t="shared" si="33"/>
        <v>0</v>
      </c>
      <c r="G146" s="57">
        <f t="shared" si="33"/>
        <v>0.085848</v>
      </c>
      <c r="H146" s="21">
        <f t="shared" si="33"/>
        <v>0</v>
      </c>
      <c r="I146" s="57">
        <f t="shared" si="33"/>
        <v>0.085848</v>
      </c>
      <c r="J146" s="55">
        <v>0</v>
      </c>
      <c r="K146" s="55">
        <f>SUM(K147)</f>
        <v>0</v>
      </c>
    </row>
    <row r="147" spans="1:11" ht="19.5" customHeight="1">
      <c r="A147" s="3"/>
      <c r="B147" s="20" t="s">
        <v>129</v>
      </c>
      <c r="C147" s="45">
        <v>11</v>
      </c>
      <c r="D147" s="21">
        <v>0</v>
      </c>
      <c r="E147" s="41">
        <v>11</v>
      </c>
      <c r="F147" s="55">
        <v>0</v>
      </c>
      <c r="G147" s="52">
        <v>0.085848</v>
      </c>
      <c r="H147" s="21">
        <v>0</v>
      </c>
      <c r="I147" s="52">
        <v>0.085848</v>
      </c>
      <c r="J147" s="55">
        <v>0</v>
      </c>
      <c r="K147" s="55">
        <v>0</v>
      </c>
    </row>
    <row r="148" spans="1:11" ht="24.75" customHeight="1">
      <c r="A148" s="62" t="s">
        <v>130</v>
      </c>
      <c r="B148" s="63"/>
      <c r="C148" s="54">
        <f aca="true" t="shared" si="34" ref="C148:I148">SUM(C149)</f>
        <v>21</v>
      </c>
      <c r="D148" s="54">
        <f t="shared" si="34"/>
        <v>5</v>
      </c>
      <c r="E148" s="54">
        <f t="shared" si="34"/>
        <v>16</v>
      </c>
      <c r="F148" s="55">
        <f t="shared" si="34"/>
        <v>0</v>
      </c>
      <c r="G148" s="57">
        <f t="shared" si="34"/>
        <v>12.4833</v>
      </c>
      <c r="H148" s="57">
        <f t="shared" si="34"/>
        <v>5.0574</v>
      </c>
      <c r="I148" s="57">
        <f t="shared" si="34"/>
        <v>7.4259</v>
      </c>
      <c r="J148" s="55">
        <v>0</v>
      </c>
      <c r="K148" s="54">
        <f>SUM(K149)</f>
        <v>11628</v>
      </c>
    </row>
    <row r="149" spans="1:11" ht="21" customHeight="1">
      <c r="A149" s="3"/>
      <c r="B149" s="20" t="s">
        <v>131</v>
      </c>
      <c r="C149" s="45">
        <v>21</v>
      </c>
      <c r="D149" s="41">
        <v>5</v>
      </c>
      <c r="E149" s="41">
        <v>16</v>
      </c>
      <c r="F149" s="55">
        <v>0</v>
      </c>
      <c r="G149" s="52">
        <v>12.4833</v>
      </c>
      <c r="H149" s="52">
        <v>5.0574</v>
      </c>
      <c r="I149" s="52">
        <v>7.4259</v>
      </c>
      <c r="J149" s="55">
        <v>0</v>
      </c>
      <c r="K149" s="42">
        <v>11628</v>
      </c>
    </row>
    <row r="150" spans="1:11" ht="13.5" customHeight="1">
      <c r="A150" s="25"/>
      <c r="B150" s="36"/>
      <c r="C150" s="24"/>
      <c r="D150" s="25"/>
      <c r="E150" s="25"/>
      <c r="F150" s="15"/>
      <c r="G150" s="15"/>
      <c r="H150" s="15"/>
      <c r="I150" s="15"/>
      <c r="J150" s="15"/>
      <c r="K150" s="15"/>
    </row>
    <row r="151" spans="1:7" ht="14.25" customHeight="1">
      <c r="A151" s="1"/>
      <c r="G151" s="9" t="s">
        <v>22</v>
      </c>
    </row>
    <row r="152" spans="1:11" ht="14.25" customHeight="1">
      <c r="A152" s="9" t="s">
        <v>4</v>
      </c>
      <c r="C152" s="9" t="s">
        <v>3</v>
      </c>
      <c r="G152" s="1"/>
      <c r="J152" s="9" t="s">
        <v>2</v>
      </c>
      <c r="K152" s="10"/>
    </row>
    <row r="153" spans="1:7" ht="14.25" customHeight="1">
      <c r="A153" s="1"/>
      <c r="G153" s="9" t="s">
        <v>21</v>
      </c>
    </row>
    <row r="154" spans="1:11" ht="14.25" customHeight="1">
      <c r="A154" s="1"/>
      <c r="B154" s="9"/>
      <c r="C154" s="1"/>
      <c r="K154" s="10"/>
    </row>
    <row r="155" spans="1:10" s="1" customFormat="1" ht="16.5">
      <c r="A155" s="9" t="s">
        <v>17</v>
      </c>
      <c r="B155" s="11"/>
      <c r="F155" s="2"/>
      <c r="H155" s="2"/>
      <c r="I155" s="2"/>
      <c r="J155" s="2"/>
    </row>
    <row r="156" spans="1:27" s="1" customFormat="1" ht="15" customHeight="1">
      <c r="A156" s="9" t="s">
        <v>24</v>
      </c>
      <c r="C156" s="11"/>
      <c r="D156" s="11"/>
      <c r="E156" s="11"/>
      <c r="F156" s="11"/>
      <c r="G156" s="11"/>
      <c r="H156" s="11"/>
      <c r="I156" s="11"/>
      <c r="J156" s="2"/>
      <c r="K156" s="2"/>
      <c r="L156" s="10"/>
      <c r="M156" s="10"/>
      <c r="W156" s="10"/>
      <c r="AA156" s="12"/>
    </row>
    <row r="157" spans="1:13" s="1" customFormat="1" ht="15" customHeight="1">
      <c r="A157" s="1" t="s">
        <v>20</v>
      </c>
      <c r="B157" s="2"/>
      <c r="J157" s="2"/>
      <c r="K157" s="17"/>
      <c r="L157" s="2"/>
      <c r="M157" s="2"/>
    </row>
    <row r="158" spans="1:11" ht="15" customHeight="1">
      <c r="A158" s="18" t="s">
        <v>163</v>
      </c>
      <c r="K158" s="17" t="s">
        <v>158</v>
      </c>
    </row>
    <row r="159" spans="1:11" ht="16.5">
      <c r="A159" s="9" t="s">
        <v>162</v>
      </c>
      <c r="K159" s="17" t="s">
        <v>161</v>
      </c>
    </row>
    <row r="160" ht="16.5">
      <c r="A160" s="2" t="s">
        <v>164</v>
      </c>
    </row>
  </sheetData>
  <mergeCells count="23">
    <mergeCell ref="A140:B140"/>
    <mergeCell ref="A9:B9"/>
    <mergeCell ref="A57:B57"/>
    <mergeCell ref="A66:B66"/>
    <mergeCell ref="A108:B108"/>
    <mergeCell ref="A43:B43"/>
    <mergeCell ref="A117:B117"/>
    <mergeCell ref="A136:B136"/>
    <mergeCell ref="C6:F6"/>
    <mergeCell ref="G6:J6"/>
    <mergeCell ref="A76:B76"/>
    <mergeCell ref="A89:B89"/>
    <mergeCell ref="A20:B20"/>
    <mergeCell ref="A146:B146"/>
    <mergeCell ref="A148:B148"/>
    <mergeCell ref="K6:K7"/>
    <mergeCell ref="H1:I1"/>
    <mergeCell ref="H2:I2"/>
    <mergeCell ref="J1:K1"/>
    <mergeCell ref="J2:K2"/>
    <mergeCell ref="A3:K3"/>
    <mergeCell ref="A6:B7"/>
    <mergeCell ref="A4:J4"/>
  </mergeCells>
  <printOptions horizontalCentered="1" verticalCentered="1"/>
  <pageMargins left="0.7480314960629921" right="0.5511811023622047" top="0.6692913385826772" bottom="0.4724409448818898" header="0.5118110236220472" footer="0.511811023622047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K23"/>
  <sheetViews>
    <sheetView workbookViewId="0" topLeftCell="B1">
      <pane xSplit="11520" topLeftCell="L2" activePane="topLeft" state="split"/>
      <selection pane="topLeft" activeCell="F27" sqref="F27"/>
      <selection pane="topRight" activeCell="L1" sqref="L1"/>
    </sheetView>
  </sheetViews>
  <sheetFormatPr defaultColWidth="9.00390625" defaultRowHeight="16.5"/>
  <cols>
    <col min="1" max="1" width="12.00390625" style="2" customWidth="1"/>
    <col min="2" max="2" width="4.375" style="2" customWidth="1"/>
    <col min="3" max="3" width="9.25390625" style="2" customWidth="1"/>
    <col min="4" max="4" width="8.625" style="2" customWidth="1"/>
    <col min="5" max="5" width="6.00390625" style="2" customWidth="1"/>
    <col min="6" max="6" width="9.25390625" style="2" customWidth="1"/>
    <col min="7" max="7" width="16.00390625" style="2" customWidth="1"/>
    <col min="8" max="8" width="14.25390625" style="2" customWidth="1"/>
    <col min="9" max="9" width="13.875" style="2" customWidth="1"/>
    <col min="10" max="10" width="13.625" style="2" customWidth="1"/>
    <col min="11" max="11" width="18.50390625" style="2" customWidth="1"/>
    <col min="12" max="16384" width="9.00390625" style="2" customWidth="1"/>
  </cols>
  <sheetData>
    <row r="1" spans="1:11" s="3" customFormat="1" ht="16.5" customHeight="1">
      <c r="A1" s="4" t="s">
        <v>5</v>
      </c>
      <c r="B1" s="8"/>
      <c r="C1" s="7"/>
      <c r="H1" s="66" t="s">
        <v>1</v>
      </c>
      <c r="I1" s="67"/>
      <c r="J1" s="66" t="s">
        <v>9</v>
      </c>
      <c r="K1" s="67"/>
    </row>
    <row r="2" spans="1:11" s="3" customFormat="1" ht="16.5" customHeight="1">
      <c r="A2" s="4" t="s">
        <v>10</v>
      </c>
      <c r="B2" s="6" t="s">
        <v>19</v>
      </c>
      <c r="C2" s="5"/>
      <c r="H2" s="66" t="s">
        <v>0</v>
      </c>
      <c r="I2" s="67"/>
      <c r="J2" s="68" t="s">
        <v>15</v>
      </c>
      <c r="K2" s="67"/>
    </row>
    <row r="3" spans="1:11" ht="34.5" customHeight="1">
      <c r="A3" s="69" t="s">
        <v>23</v>
      </c>
      <c r="B3" s="70"/>
      <c r="C3" s="70"/>
      <c r="D3" s="70"/>
      <c r="E3" s="70"/>
      <c r="F3" s="70"/>
      <c r="G3" s="70"/>
      <c r="H3" s="70"/>
      <c r="I3" s="70"/>
      <c r="J3" s="70"/>
      <c r="K3" s="70"/>
    </row>
    <row r="4" spans="1:10" ht="15.75" customHeight="1">
      <c r="A4" s="75"/>
      <c r="B4" s="75"/>
      <c r="C4" s="75"/>
      <c r="D4" s="75"/>
      <c r="E4" s="75"/>
      <c r="F4" s="75"/>
      <c r="G4" s="76"/>
      <c r="H4" s="76"/>
      <c r="I4" s="76"/>
      <c r="J4" s="76"/>
    </row>
    <row r="5" spans="1:10" ht="15.75" customHeight="1">
      <c r="A5" s="14"/>
      <c r="B5" s="14"/>
      <c r="C5" s="14"/>
      <c r="D5" s="80" t="s">
        <v>155</v>
      </c>
      <c r="E5" s="81"/>
      <c r="F5" s="81"/>
      <c r="G5" s="81"/>
      <c r="H5" s="81"/>
      <c r="I5" s="81"/>
      <c r="J5" s="2" t="s">
        <v>25</v>
      </c>
    </row>
    <row r="6" spans="1:11" ht="21.75" customHeight="1">
      <c r="A6" s="71" t="s">
        <v>6</v>
      </c>
      <c r="B6" s="72"/>
      <c r="C6" s="77" t="s">
        <v>11</v>
      </c>
      <c r="D6" s="78"/>
      <c r="E6" s="78"/>
      <c r="F6" s="79"/>
      <c r="G6" s="78" t="s">
        <v>12</v>
      </c>
      <c r="H6" s="78"/>
      <c r="I6" s="78"/>
      <c r="J6" s="79"/>
      <c r="K6" s="64" t="s">
        <v>14</v>
      </c>
    </row>
    <row r="7" spans="1:11" ht="27.75" customHeight="1">
      <c r="A7" s="73"/>
      <c r="B7" s="74"/>
      <c r="C7" s="16" t="s">
        <v>16</v>
      </c>
      <c r="D7" s="16" t="s">
        <v>7</v>
      </c>
      <c r="E7" s="16" t="s">
        <v>8</v>
      </c>
      <c r="F7" s="16" t="s">
        <v>13</v>
      </c>
      <c r="G7" s="16" t="s">
        <v>16</v>
      </c>
      <c r="H7" s="16" t="s">
        <v>7</v>
      </c>
      <c r="I7" s="16" t="s">
        <v>8</v>
      </c>
      <c r="J7" s="16" t="s">
        <v>13</v>
      </c>
      <c r="K7" s="65"/>
    </row>
    <row r="8" spans="1:11" ht="24.75" customHeight="1">
      <c r="A8" s="26" t="s">
        <v>18</v>
      </c>
      <c r="B8" s="22"/>
      <c r="C8" s="58">
        <f aca="true" t="shared" si="0" ref="C8:K8">SUM(C9:C21)</f>
        <v>1953</v>
      </c>
      <c r="D8" s="58">
        <f t="shared" si="0"/>
        <v>1339</v>
      </c>
      <c r="E8" s="58">
        <f t="shared" si="0"/>
        <v>477</v>
      </c>
      <c r="F8" s="58">
        <f t="shared" si="0"/>
        <v>122</v>
      </c>
      <c r="G8" s="61">
        <f t="shared" si="0"/>
        <v>246.51392433</v>
      </c>
      <c r="H8" s="61">
        <f t="shared" si="0"/>
        <v>123.32832733</v>
      </c>
      <c r="I8" s="61">
        <f t="shared" si="0"/>
        <v>111.901246</v>
      </c>
      <c r="J8" s="61">
        <f t="shared" si="0"/>
        <v>11.284351000000001</v>
      </c>
      <c r="K8" s="58">
        <f t="shared" si="0"/>
        <v>4468963893</v>
      </c>
    </row>
    <row r="9" spans="1:11" ht="24.75" customHeight="1">
      <c r="A9" s="62" t="s">
        <v>69</v>
      </c>
      <c r="B9" s="63"/>
      <c r="C9" s="58">
        <v>210</v>
      </c>
      <c r="D9" s="58">
        <v>195</v>
      </c>
      <c r="E9" s="58">
        <v>14</v>
      </c>
      <c r="F9" s="58">
        <v>1</v>
      </c>
      <c r="G9" s="61">
        <v>6.96636533</v>
      </c>
      <c r="H9" s="61">
        <v>6.6561023299999995</v>
      </c>
      <c r="I9" s="61">
        <v>0.283663</v>
      </c>
      <c r="J9" s="61">
        <v>0.0266</v>
      </c>
      <c r="K9" s="58">
        <v>152101566</v>
      </c>
    </row>
    <row r="10" spans="1:11" ht="24.75" customHeight="1">
      <c r="A10" s="62" t="s">
        <v>70</v>
      </c>
      <c r="B10" s="63"/>
      <c r="C10" s="58">
        <v>241</v>
      </c>
      <c r="D10" s="58">
        <v>205</v>
      </c>
      <c r="E10" s="58">
        <v>31</v>
      </c>
      <c r="F10" s="58">
        <v>5</v>
      </c>
      <c r="G10" s="61">
        <v>21.539345</v>
      </c>
      <c r="H10" s="61">
        <v>14.316493</v>
      </c>
      <c r="I10" s="61">
        <v>7.128654999999999</v>
      </c>
      <c r="J10" s="61">
        <v>0.094197</v>
      </c>
      <c r="K10" s="58">
        <v>236819602</v>
      </c>
    </row>
    <row r="11" spans="1:11" ht="24.75" customHeight="1">
      <c r="A11" s="62" t="s">
        <v>71</v>
      </c>
      <c r="B11" s="63"/>
      <c r="C11" s="58">
        <v>360</v>
      </c>
      <c r="D11" s="58">
        <v>322</v>
      </c>
      <c r="E11" s="58">
        <v>8</v>
      </c>
      <c r="F11" s="58">
        <v>15</v>
      </c>
      <c r="G11" s="61">
        <v>36.216425</v>
      </c>
      <c r="H11" s="61">
        <v>31.52765</v>
      </c>
      <c r="I11" s="61">
        <v>0.42569999999999997</v>
      </c>
      <c r="J11" s="61">
        <v>4.263075</v>
      </c>
      <c r="K11" s="58">
        <v>2281382455</v>
      </c>
    </row>
    <row r="12" spans="1:11" s="1" customFormat="1" ht="24.75" customHeight="1">
      <c r="A12" s="62" t="s">
        <v>80</v>
      </c>
      <c r="B12" s="63"/>
      <c r="C12" s="54">
        <v>25</v>
      </c>
      <c r="D12" s="54">
        <v>4</v>
      </c>
      <c r="E12" s="54">
        <v>1</v>
      </c>
      <c r="F12" s="54">
        <v>20</v>
      </c>
      <c r="G12" s="57">
        <v>2.428328</v>
      </c>
      <c r="H12" s="57">
        <v>0.025896000000000002</v>
      </c>
      <c r="I12" s="57">
        <v>0.0953</v>
      </c>
      <c r="J12" s="57">
        <v>2.307132</v>
      </c>
      <c r="K12" s="58">
        <v>26444444</v>
      </c>
    </row>
    <row r="13" spans="1:11" ht="24.75" customHeight="1">
      <c r="A13" s="62" t="s">
        <v>119</v>
      </c>
      <c r="B13" s="63"/>
      <c r="C13" s="47">
        <v>107</v>
      </c>
      <c r="D13" s="60">
        <v>107</v>
      </c>
      <c r="E13" s="55">
        <v>0</v>
      </c>
      <c r="F13" s="55">
        <v>0</v>
      </c>
      <c r="G13" s="57">
        <v>7.702064000000001</v>
      </c>
      <c r="H13" s="57">
        <v>7.702064000000001</v>
      </c>
      <c r="I13" s="55">
        <v>0</v>
      </c>
      <c r="J13" s="55">
        <v>0</v>
      </c>
      <c r="K13" s="58">
        <v>120889570</v>
      </c>
    </row>
    <row r="14" spans="1:11" ht="24.75" customHeight="1">
      <c r="A14" s="62" t="s">
        <v>86</v>
      </c>
      <c r="B14" s="63"/>
      <c r="C14" s="47">
        <v>386</v>
      </c>
      <c r="D14" s="60">
        <v>312</v>
      </c>
      <c r="E14" s="60">
        <v>74</v>
      </c>
      <c r="F14" s="55">
        <v>0</v>
      </c>
      <c r="G14" s="57">
        <v>29.223006</v>
      </c>
      <c r="H14" s="57">
        <v>19.910794999999997</v>
      </c>
      <c r="I14" s="57">
        <v>9.312211000000001</v>
      </c>
      <c r="J14" s="55">
        <v>0</v>
      </c>
      <c r="K14" s="58">
        <v>1092264715</v>
      </c>
    </row>
    <row r="15" spans="1:11" ht="24.75" customHeight="1">
      <c r="A15" s="62" t="s">
        <v>128</v>
      </c>
      <c r="B15" s="63"/>
      <c r="C15" s="47">
        <v>259</v>
      </c>
      <c r="D15" s="60">
        <v>90</v>
      </c>
      <c r="E15" s="60">
        <v>114</v>
      </c>
      <c r="F15" s="60">
        <v>55</v>
      </c>
      <c r="G15" s="57">
        <v>61.00511</v>
      </c>
      <c r="H15" s="57">
        <v>25.966966000000003</v>
      </c>
      <c r="I15" s="57">
        <v>31.110098999999998</v>
      </c>
      <c r="J15" s="57">
        <v>3.928045</v>
      </c>
      <c r="K15" s="58">
        <v>366438049</v>
      </c>
    </row>
    <row r="16" spans="1:11" ht="24.75" customHeight="1">
      <c r="A16" s="62" t="s">
        <v>72</v>
      </c>
      <c r="B16" s="63"/>
      <c r="C16" s="60">
        <v>110</v>
      </c>
      <c r="D16" s="60">
        <v>34</v>
      </c>
      <c r="E16" s="60">
        <v>75</v>
      </c>
      <c r="F16" s="60">
        <v>1</v>
      </c>
      <c r="G16" s="57">
        <v>20.950981999999996</v>
      </c>
      <c r="H16" s="57">
        <v>5.6775</v>
      </c>
      <c r="I16" s="57">
        <v>15.259082</v>
      </c>
      <c r="J16" s="57">
        <v>0.0144</v>
      </c>
      <c r="K16" s="58">
        <v>35145254</v>
      </c>
    </row>
    <row r="17" spans="1:11" ht="24.75" customHeight="1">
      <c r="A17" s="62" t="s">
        <v>73</v>
      </c>
      <c r="B17" s="63"/>
      <c r="C17" s="54">
        <v>182</v>
      </c>
      <c r="D17" s="54">
        <v>52</v>
      </c>
      <c r="E17" s="54">
        <v>130</v>
      </c>
      <c r="F17" s="55">
        <v>0</v>
      </c>
      <c r="G17" s="57">
        <v>45.11228900000001</v>
      </c>
      <c r="H17" s="57">
        <v>6.366906999999999</v>
      </c>
      <c r="I17" s="57">
        <v>38.745382000000006</v>
      </c>
      <c r="J17" s="21">
        <v>0</v>
      </c>
      <c r="K17" s="58">
        <v>33951000</v>
      </c>
    </row>
    <row r="18" spans="1:11" ht="24.75" customHeight="1">
      <c r="A18" s="62" t="s">
        <v>74</v>
      </c>
      <c r="B18" s="63"/>
      <c r="C18" s="54">
        <v>20</v>
      </c>
      <c r="D18" s="21">
        <v>0</v>
      </c>
      <c r="E18" s="55">
        <v>0</v>
      </c>
      <c r="F18" s="54">
        <v>20</v>
      </c>
      <c r="G18" s="57">
        <v>0.6350950000000001</v>
      </c>
      <c r="H18" s="21">
        <v>0</v>
      </c>
      <c r="I18" s="21">
        <v>0</v>
      </c>
      <c r="J18" s="57">
        <v>0.6350950000000001</v>
      </c>
      <c r="K18" s="54">
        <v>116405346</v>
      </c>
    </row>
    <row r="19" spans="1:11" ht="24.75" customHeight="1">
      <c r="A19" s="62" t="s">
        <v>75</v>
      </c>
      <c r="B19" s="63"/>
      <c r="C19" s="54">
        <v>21</v>
      </c>
      <c r="D19" s="54">
        <v>13</v>
      </c>
      <c r="E19" s="54">
        <v>3</v>
      </c>
      <c r="F19" s="54">
        <v>5</v>
      </c>
      <c r="G19" s="57">
        <v>2.1657669999999998</v>
      </c>
      <c r="H19" s="57">
        <v>0.120554</v>
      </c>
      <c r="I19" s="57">
        <v>2.029406</v>
      </c>
      <c r="J19" s="57">
        <v>0.015807</v>
      </c>
      <c r="K19" s="54">
        <v>7110264</v>
      </c>
    </row>
    <row r="20" spans="1:11" ht="24.75" customHeight="1">
      <c r="A20" s="62" t="s">
        <v>127</v>
      </c>
      <c r="B20" s="63"/>
      <c r="C20" s="54">
        <v>11</v>
      </c>
      <c r="D20" s="21">
        <v>0</v>
      </c>
      <c r="E20" s="54">
        <v>11</v>
      </c>
      <c r="F20" s="55">
        <v>0</v>
      </c>
      <c r="G20" s="57">
        <v>0.085848</v>
      </c>
      <c r="H20" s="21">
        <v>0</v>
      </c>
      <c r="I20" s="57">
        <v>0.085848</v>
      </c>
      <c r="J20" s="55">
        <v>0</v>
      </c>
      <c r="K20" s="55">
        <v>0</v>
      </c>
    </row>
    <row r="21" spans="1:11" ht="24.75" customHeight="1">
      <c r="A21" s="62" t="s">
        <v>130</v>
      </c>
      <c r="B21" s="63"/>
      <c r="C21" s="54">
        <v>21</v>
      </c>
      <c r="D21" s="54">
        <v>5</v>
      </c>
      <c r="E21" s="54">
        <v>16</v>
      </c>
      <c r="F21" s="55">
        <v>0</v>
      </c>
      <c r="G21" s="57">
        <v>12.4833</v>
      </c>
      <c r="H21" s="57">
        <v>5.0574</v>
      </c>
      <c r="I21" s="57">
        <v>7.4259</v>
      </c>
      <c r="J21" s="55">
        <v>0</v>
      </c>
      <c r="K21" s="54">
        <v>11628</v>
      </c>
    </row>
    <row r="22" spans="1:11" ht="16.5">
      <c r="A22" s="25"/>
      <c r="B22" s="36"/>
      <c r="C22" s="24"/>
      <c r="D22" s="25"/>
      <c r="E22" s="25"/>
      <c r="F22" s="15"/>
      <c r="G22" s="15"/>
      <c r="H22" s="15"/>
      <c r="I22" s="15"/>
      <c r="J22" s="15"/>
      <c r="K22" s="15"/>
    </row>
    <row r="23" ht="16.5">
      <c r="A23" s="13"/>
    </row>
  </sheetData>
  <mergeCells count="24">
    <mergeCell ref="K6:K7"/>
    <mergeCell ref="A3:K3"/>
    <mergeCell ref="A6:B7"/>
    <mergeCell ref="A4:J4"/>
    <mergeCell ref="C6:F6"/>
    <mergeCell ref="G6:J6"/>
    <mergeCell ref="H1:I1"/>
    <mergeCell ref="H2:I2"/>
    <mergeCell ref="J1:K1"/>
    <mergeCell ref="J2:K2"/>
    <mergeCell ref="A9:B9"/>
    <mergeCell ref="A10:B10"/>
    <mergeCell ref="A11:B11"/>
    <mergeCell ref="A12:B12"/>
    <mergeCell ref="A21:B21"/>
    <mergeCell ref="D5:I5"/>
    <mergeCell ref="A17:B17"/>
    <mergeCell ref="A18:B18"/>
    <mergeCell ref="A19:B19"/>
    <mergeCell ref="A20:B20"/>
    <mergeCell ref="A13:B13"/>
    <mergeCell ref="A14:B14"/>
    <mergeCell ref="A15:B15"/>
    <mergeCell ref="A16:B16"/>
  </mergeCells>
  <printOptions horizontalCentered="1"/>
  <pageMargins left="0.7480314960629921" right="0.7480314960629921" top="0.73" bottom="0.4724409448818898" header="0.7480314960629921"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riner</dc:creator>
  <cp:keywords/>
  <dc:description/>
  <cp:lastModifiedBy>吳淑娟</cp:lastModifiedBy>
  <cp:lastPrinted>2008-11-06T01:23:58Z</cp:lastPrinted>
  <dcterms:created xsi:type="dcterms:W3CDTF">2001-02-01T01:28:11Z</dcterms:created>
  <dcterms:modified xsi:type="dcterms:W3CDTF">2008-11-06T01:24:38Z</dcterms:modified>
  <cp:category/>
  <cp:version/>
  <cp:contentType/>
  <cp:contentStatus/>
</cp:coreProperties>
</file>