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10" tabRatio="605" activeTab="0"/>
  </bookViews>
  <sheets>
    <sheet name="A3" sheetId="1" r:id="rId1"/>
  </sheets>
  <definedNames>
    <definedName name="_xlnm.Print_Area" localSheetId="0">'A3'!$A$1:$K$151</definedName>
    <definedName name="_xlnm.Print_Titles" localSheetId="0">'A3'!$1:$7</definedName>
  </definedNames>
  <calcPr fullCalcOnLoad="1"/>
</workbook>
</file>

<file path=xl/sharedStrings.xml><?xml version="1.0" encoding="utf-8"?>
<sst xmlns="http://schemas.openxmlformats.org/spreadsheetml/2006/main" count="175" uniqueCount="169">
  <si>
    <t>表       號</t>
  </si>
  <si>
    <t>編 製 機 關</t>
  </si>
  <si>
    <t>機關長官</t>
  </si>
  <si>
    <t>審　核</t>
  </si>
  <si>
    <t>填　表</t>
  </si>
  <si>
    <t>公  開  類</t>
  </si>
  <si>
    <t>徴收</t>
  </si>
  <si>
    <t>撥用</t>
  </si>
  <si>
    <t>經濟部水利署</t>
  </si>
  <si>
    <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報</t>
    </r>
  </si>
  <si>
    <t>筆    數　</t>
  </si>
  <si>
    <t>面   積</t>
  </si>
  <si>
    <t>協議價購</t>
  </si>
  <si>
    <t>補償金額</t>
  </si>
  <si>
    <r>
      <t>1112</t>
    </r>
    <r>
      <rPr>
        <sz val="11"/>
        <rFont val="標楷體"/>
        <family val="4"/>
      </rPr>
      <t>-03-01</t>
    </r>
  </si>
  <si>
    <t>總計</t>
  </si>
  <si>
    <t>資料來源：本署所屬各河川局、北、中、南區水資源局。</t>
  </si>
  <si>
    <t>總計</t>
  </si>
  <si>
    <t>填表說明：1.本表由本署土地管理組編製1式2份，1份送本署會計室，1份自存，並公布於本署網站。</t>
  </si>
  <si>
    <r>
      <t>單位：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筆；公頃；新臺幣元</t>
    </r>
  </si>
  <si>
    <t>計畫及工程名稱</t>
  </si>
  <si>
    <r>
      <t>年度結束後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個月內編報</t>
    </r>
  </si>
  <si>
    <t>-</t>
  </si>
  <si>
    <t>第一河川局合計</t>
  </si>
  <si>
    <t>第二河川局合計</t>
  </si>
  <si>
    <t>第三河川局合計</t>
  </si>
  <si>
    <t>第四河川局合計</t>
  </si>
  <si>
    <t>第五河川局合計</t>
  </si>
  <si>
    <t>第六河川局合計</t>
  </si>
  <si>
    <t>第七河川局合計</t>
  </si>
  <si>
    <t>第八河川局合計</t>
  </si>
  <si>
    <t>第九河川局合計</t>
  </si>
  <si>
    <t>第十河川局合計</t>
  </si>
  <si>
    <t>北區水資源局合計</t>
  </si>
  <si>
    <t>南區水資源局合計</t>
  </si>
  <si>
    <t>阿公店水庫用地</t>
  </si>
  <si>
    <t>102年度越域排洪道上方道路改善及水庫週邊零星工程</t>
  </si>
  <si>
    <t>阿公店水庫40米範圍內土地</t>
  </si>
  <si>
    <t>高雄市甲仙區放置防汛設施用地</t>
  </si>
  <si>
    <t>南化水庫與高屏溪攔河堰聯通管工程</t>
  </si>
  <si>
    <t>中區水資源局合計</t>
  </si>
  <si>
    <t>湖山水庫下游連接管路工程台3線以北</t>
  </si>
  <si>
    <t>湖山水庫計畫-引水路工程</t>
  </si>
  <si>
    <t>湖山水庫計畫-攔河堰及附屬工程工程</t>
  </si>
  <si>
    <t>老田寮溪中興護岸防災減災工程(第二期)用地費</t>
  </si>
  <si>
    <t>鳳山溪貓兒錠堤防防災減災工程用地費</t>
  </si>
  <si>
    <t>南湖溪志成橋至暢通橋防災減災工程(第一期)用地費</t>
  </si>
  <si>
    <t>沙河溪沙河橋上游左右岸護岸工程用地費</t>
  </si>
  <si>
    <t>中港溪水頭屋橋上游左岸護岸環境改善工程用地費</t>
  </si>
  <si>
    <t>鳳山溪貓兒錠段河川環境改善工程用地費</t>
  </si>
  <si>
    <t>後龍溪頭屋堤防河段環境改善工程用地費</t>
  </si>
  <si>
    <t>後龍溪社寮角橋堤防延長環境改善工程</t>
  </si>
  <si>
    <t>後龍溪河川管理</t>
  </si>
  <si>
    <t>油羅溪河川管理</t>
  </si>
  <si>
    <t>福星溪張厝段與後湖段治理工程用地補徵收</t>
  </si>
  <si>
    <t>新竹市客雅溪香雅橋下游右岸提段整建工程用地徵收費</t>
  </si>
  <si>
    <t>客雅溪雙科橋至雙和橋段環境營造工程用地徵收費</t>
  </si>
  <si>
    <t>鹽港溪深井段治理工程用地補徵收</t>
  </si>
  <si>
    <t>公司寮漁港南側海岸環境改善工程</t>
  </si>
  <si>
    <t>中華民國  101 年度</t>
  </si>
  <si>
    <t>總計</t>
  </si>
  <si>
    <t>徴收</t>
  </si>
  <si>
    <t>撥用</t>
  </si>
  <si>
    <t>-</t>
  </si>
  <si>
    <t>主辦統計人員</t>
  </si>
  <si>
    <t>主辦業務人員</t>
  </si>
  <si>
    <t>大小礁溪同樂堤段防災減災工程</t>
  </si>
  <si>
    <t>大礁溪枕山堤段防災減災工程</t>
  </si>
  <si>
    <t>宜蘭河新張段邊坡保護工程(都市土地)</t>
  </si>
  <si>
    <t>宜蘭河新張段邊坡保護工程(非都市土地)</t>
  </si>
  <si>
    <t>蘭陽溪再連堤防河川環境改善工程</t>
  </si>
  <si>
    <t>宜蘭河永和堤防工程</t>
  </si>
  <si>
    <t>宜蘭河壯圍公館堤段(四期四工區)河川環境改善工程(都市土地)</t>
  </si>
  <si>
    <t>宜蘭河壯圍公館堤段(四期三工區)河川環境改善工程(非都市土地)</t>
  </si>
  <si>
    <t>筏子溪虹陽橋至高鐵匝道橋環境景觀改善工程(二)用地費</t>
  </si>
  <si>
    <t>貓羅溪溪頭橋下游河流(斷面樁07-09、斷面樁04-05)整理工程用地費</t>
  </si>
  <si>
    <t>頭汴坑溪工程用地費(補辦徵收)</t>
  </si>
  <si>
    <t>景山溪景山11號堤防、景山11號護岸、及景山12堤防防災減災工程用地費</t>
  </si>
  <si>
    <t>-</t>
  </si>
  <si>
    <t>後堀溪茅埔護岸新建工程用地費</t>
  </si>
  <si>
    <t>曾文溪北勢洲上游疏濬工程用地費</t>
  </si>
  <si>
    <t>阿公店溪高速公路橋至斷面38段護岸新建工程(都內部分)用地費</t>
  </si>
  <si>
    <t>阿公店溪高速公路橋至斷面38段護岸新建工程(都外部分)用地費</t>
  </si>
  <si>
    <t>典寶溪排水縱貫鐵路橋至中崎橋段護岸新建工程用地費</t>
  </si>
  <si>
    <t>二仁溪縱貫鐵路橋至中山高段疏濬工程用地費</t>
  </si>
  <si>
    <t>後堀溪北寮橋上游河道整理緊急搶險工程</t>
  </si>
  <si>
    <t>典寶溪排水中崎橋上游段護岸新建工程</t>
  </si>
  <si>
    <t>曾文溪北勢洲橋下游(大內部分)疏濬工程</t>
  </si>
  <si>
    <t>曾文溪排水本淵橋下游段護岸新建工程</t>
  </si>
  <si>
    <t>秀姑巒溪石碑堤段河川環境改善工程</t>
  </si>
  <si>
    <t>花蓮溪大全堤段河川環境改善工程</t>
  </si>
  <si>
    <t>馬佛溪西馬佛4號堤段河川環境改善工程併辦土石標售</t>
  </si>
  <si>
    <t>荖溪平和1號堤段防災減災工程</t>
  </si>
  <si>
    <t>富興溪右岸7號堤段河川環境改善工程</t>
  </si>
  <si>
    <t>萬里溪西寶大橋堤防防災減災工程</t>
  </si>
  <si>
    <t>北清水溪水車寮堤段防災減災工程</t>
  </si>
  <si>
    <t>北清水溪水車寮堤段防災減災工程(第2期)用地取得</t>
  </si>
  <si>
    <t>秀姑巒溪慶豐堤段工程河川管理</t>
  </si>
  <si>
    <t>秀姑巒溪竹田堤段工程河川管理</t>
  </si>
  <si>
    <t>富源溪瑞美堤段防災減災工程(第4期)河川管理</t>
  </si>
  <si>
    <t>壽豐溪壽豐堤段防汛道路環境改善工程河川管理</t>
  </si>
  <si>
    <t>塔寮坑溪上游龍壽滯洪池工程</t>
  </si>
  <si>
    <t>鶯歌溪兔坑段河川環境營造工程</t>
  </si>
  <si>
    <t>景美溪石碇區雙溪橋上游右岸護岸工程</t>
  </si>
  <si>
    <t>三峽河中埔堤防工程</t>
  </si>
  <si>
    <t>大漢溪後村堰下游右岸護岸工程</t>
  </si>
  <si>
    <t>基隆河三貂嶺鐵路橋上游護岸工程</t>
  </si>
  <si>
    <t>竹東上坪攔河堰蓄水範圍淹沒土地取得計畫</t>
  </si>
  <si>
    <t>石門水庫集水區楠子溝整治工程一併徵收</t>
  </si>
  <si>
    <t>石門水庫及其集水區整治計畫-緊急供水工程暨水庫更新改善-後池改善、備援水池及河槽人工湖-中庄調整池工程一併徵收</t>
  </si>
  <si>
    <t>八掌溪斷面35-37疏濬工程用地費</t>
  </si>
  <si>
    <t>八掌溪斷面41-43疏濬工程用地費</t>
  </si>
  <si>
    <t>朴子溪斷面45-47疏濬工程用地費</t>
  </si>
  <si>
    <t>急水溪斷面55-57疏濬工程用地費</t>
  </si>
  <si>
    <t>大湖口溪林子舊社堤段防災減災工程用地費（一併徵收）</t>
  </si>
  <si>
    <t>虎尾溪中南八德堤段（三工區）防災減災工程用地費（一併徵收）</t>
  </si>
  <si>
    <t>八掌溪外溪洲堤段（二期）防災減災工程用地費（一併徵收）</t>
  </si>
  <si>
    <t>朴子溪過溝堤段防災減災工程用地費（第五期）（一併徵收）</t>
  </si>
  <si>
    <t>朴子溪牛斗山堤段防災減災工程用地費（一併徵收）</t>
  </si>
  <si>
    <t>急水溪河東堤防三工區防災減災工程（二期）堤首工用地費</t>
  </si>
  <si>
    <t>朴子溪下雙溪堤段防災減災工程用地費</t>
  </si>
  <si>
    <t>雲林溪文生社區下游段防災減災工程用地費</t>
  </si>
  <si>
    <t>龜重溪聖賢堤防（三期）防災減災工程用地費</t>
  </si>
  <si>
    <t>大湖口溪林子舊社堤段防災減災工程（第二期）用地費</t>
  </si>
  <si>
    <t>雲林溪大北勢堤段防災減災工程用地費</t>
  </si>
  <si>
    <t>龜重溪聖賢、五重堤段防災減災工程用地費（四期）</t>
  </si>
  <si>
    <t>牛稠溪火炭埔堤段防災減災工程用地費</t>
  </si>
  <si>
    <t>虎尾溪大美虎溪堤段防災減災工程用地費</t>
  </si>
  <si>
    <t>湖子內排水(出口段)改善工程用地費</t>
  </si>
  <si>
    <t>鹿寮溪瑞隆防汛塊場工程</t>
  </si>
  <si>
    <t>卑南溪瑞源防汛塊場工程</t>
  </si>
  <si>
    <t>卑南溪關山堤防管用合一用地取得</t>
  </si>
  <si>
    <t>金針山雨量站設置工程</t>
  </si>
  <si>
    <t>濁水溪寶石橋下游左岸堤防防災減災工程</t>
  </si>
  <si>
    <t>101年度荖濃溪濟公廟下游護岸防災減災工程用地</t>
  </si>
  <si>
    <t>101年度濁口溪多納護岸防災減災工程用地</t>
  </si>
  <si>
    <t>101年度荖濃溪桃源、東莊及勤和護岸防災減災工程用地</t>
  </si>
  <si>
    <t>101年度美濃溪東門護岸延長防災減災工程用地</t>
  </si>
  <si>
    <t>101年度旗山溪月眉橋上游左岸護岸工程用地</t>
  </si>
  <si>
    <t>101年度口隘溪永吉橋上游左岸護岸防災減災工程用地</t>
  </si>
  <si>
    <t>101年度口隘溪溝坪橋下游左岸護岸防災減災工程用地</t>
  </si>
  <si>
    <t>101年度荖濃溪復興護岸防災減災工程用地</t>
  </si>
  <si>
    <t>101年度旗山溪新庄護岸防災減災工程用地</t>
  </si>
  <si>
    <t>101年度旗山溪東阿里關護岸上游段防災減災工程用地</t>
  </si>
  <si>
    <t>101年度旗山溪大洲橋至明農橋河段疏濬工程用地</t>
  </si>
  <si>
    <t>101年度旗山溪集來火山橋河段疏濬工程用地</t>
  </si>
  <si>
    <t>101年度東港溪成德橋至中林排水河段疏濬工程用地</t>
  </si>
  <si>
    <t>99年度東港溪竹田堤防潮州護岸防災減災工程用地</t>
  </si>
  <si>
    <t>99年度東港溪竹田堤防防災減災工程用地</t>
  </si>
  <si>
    <t>99年度東港溪竹田堤防官倉護岸防災減災工程用地</t>
  </si>
  <si>
    <t>99年度旗山溪月眉橋下游至大林堤防河段疏濬工程用地</t>
  </si>
  <si>
    <t>100年度口隘溪龍山橋上游左岸護岸防災減災工程用地</t>
  </si>
  <si>
    <t>100年度東港溪竹田堤防防災減災工程(第二期)用地</t>
  </si>
  <si>
    <t>100年度東港溪竹田堤防萬巒護岸防災減災工程(第二期)用地</t>
  </si>
  <si>
    <t>100年度東港溪新羅康圈護岸防災減災工程(第二期)用地</t>
  </si>
  <si>
    <t>100年度四重溪統埔護岸(第四期)防災減災工程用地</t>
  </si>
  <si>
    <t>100年度口隘溪紅土崎橋太祖廟護岸防災減災工程用地</t>
  </si>
  <si>
    <t>100年度旗山溪八張犁一號護岸防災減災工程用地</t>
  </si>
  <si>
    <t>100年度東港溪成德橋至泗溝橋護岸防災減災工程用地</t>
  </si>
  <si>
    <t>100年度東港溪萬安大橋上游護岸防災減災工程用地</t>
  </si>
  <si>
    <t>100年度旗山溪旗尾堤防防災減災工程用地</t>
  </si>
  <si>
    <t>100年度旗山溪北勢仔堤防(二工區)防災減災工程用地</t>
  </si>
  <si>
    <t>100年度東港溪成德橋上游護岸防災減災工程用地</t>
  </si>
  <si>
    <t>100年度旗山溪贏橋上下游河段疏濬工程用地</t>
  </si>
  <si>
    <t>100年度旗山溪溪州橋下游河段疏濬工程用地</t>
  </si>
  <si>
    <t xml:space="preserve"> 經濟部水利署暨所屬機關工程用地取得(本表共4頁)</t>
  </si>
  <si>
    <r>
      <t>民國</t>
    </r>
    <r>
      <rPr>
        <sz val="12"/>
        <rFont val="Times New Roman"/>
        <family val="1"/>
      </rPr>
      <t xml:space="preserve"> 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日編製</t>
    </r>
  </si>
  <si>
    <t xml:space="preserve">   　　　 2.各填表單位於年度結束後2個月內將資料報送本署土地管理組，由本署土地管理組於年度結束後3個月內完成彙編。    </t>
  </si>
  <si>
    <t xml:space="preserve">   　　　 3.依據「國有財產產籍管理作業要點」規定"面積"單位為公頃並填寫至小數點以下第6位。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</si>
</sst>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00_-;\-* #,##0.000000_-;_-* &quot;-&quot;_-;_-@_-"/>
    <numFmt numFmtId="177" formatCode="#,##0.000000_ "/>
    <numFmt numFmtId="178" formatCode="#,##0.000000_);[Red]\(#,##0.000000\)"/>
    <numFmt numFmtId="179" formatCode="0_ "/>
    <numFmt numFmtId="180" formatCode="0.000000_ "/>
    <numFmt numFmtId="181" formatCode="#,##0_ "/>
    <numFmt numFmtId="182" formatCode="0.000000_);[Red]\(0.000000\)"/>
    <numFmt numFmtId="183" formatCode="#,##0_);[Red]\(#,##0\)"/>
    <numFmt numFmtId="184" formatCode="0_);[Red]\(0\)"/>
    <numFmt numFmtId="185" formatCode="_-* #,##0.000000_-;\-* #,##0.000000_-;_-* &quot;-&quot;??????_-;_-@_-"/>
    <numFmt numFmtId="186" formatCode="#,##0.00_ "/>
    <numFmt numFmtId="187" formatCode="0.00_ "/>
    <numFmt numFmtId="188" formatCode="_-* #,##0.0000_-;\-* #,##0.0000_-;_-* &quot;-&quot;????_-;_-@_-"/>
    <numFmt numFmtId="189" formatCode="_-* #,##0.00000_-;\-* #,##0.00000_-;_-* &quot;-&quot;_-;_-@_-"/>
    <numFmt numFmtId="190" formatCode="_-* #,##0.0000_-;\-* #,##0.0000_-;_-* &quot;-&quot;_-;_-@_-"/>
    <numFmt numFmtId="191" formatCode="_-* #,##0.000_-;\-* #,##0.000_-;_-* &quot;-&quot;_-;_-@_-"/>
    <numFmt numFmtId="192" formatCode="_-* #,##0.00_-;\-* #,##0.00_-;_-* &quot;-&quot;_-;_-@_-"/>
    <numFmt numFmtId="193" formatCode="_-* #,##0.0_-;\-* #,##0.0_-;_-* &quot;-&quot;_-;_-@_-"/>
    <numFmt numFmtId="194" formatCode="#,##0.0_ "/>
    <numFmt numFmtId="195" formatCode="#,##0.000_ "/>
    <numFmt numFmtId="196" formatCode="#,##0.0000_ "/>
    <numFmt numFmtId="197" formatCode="#,##0.00000_ "/>
    <numFmt numFmtId="198" formatCode="[$-404]AM/PM\ hh:mm:ss"/>
    <numFmt numFmtId="199" formatCode="#,##0.000000_ ;[Red]\-#,##0.000000\ "/>
    <numFmt numFmtId="200" formatCode="#,##0_ ;[Red]\-#,##0\ 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1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Helv"/>
      <family val="2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horizontal="right" vertical="center"/>
    </xf>
    <xf numFmtId="11" fontId="3" fillId="0" borderId="0" xfId="0" applyNumberFormat="1" applyFont="1" applyBorder="1" applyAlignment="1">
      <alignment vertical="center"/>
    </xf>
    <xf numFmtId="41" fontId="3" fillId="0" borderId="0" xfId="16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11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1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1" fontId="2" fillId="0" borderId="0" xfId="0" applyNumberFormat="1" applyFont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199" fontId="2" fillId="0" borderId="0" xfId="0" applyNumberFormat="1" applyFont="1" applyAlignment="1">
      <alignment vertical="center"/>
    </xf>
    <xf numFmtId="199" fontId="2" fillId="0" borderId="0" xfId="0" applyNumberFormat="1" applyFont="1" applyAlignment="1">
      <alignment/>
    </xf>
    <xf numFmtId="199" fontId="2" fillId="0" borderId="5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left" vertical="center"/>
    </xf>
    <xf numFmtId="199" fontId="3" fillId="0" borderId="0" xfId="0" applyNumberFormat="1" applyFont="1" applyAlignment="1">
      <alignment/>
    </xf>
    <xf numFmtId="199" fontId="3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vertical="center"/>
    </xf>
    <xf numFmtId="41" fontId="2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99" fontId="2" fillId="0" borderId="5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199" fontId="3" fillId="0" borderId="4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vertical="center" wrapText="1"/>
    </xf>
    <xf numFmtId="41" fontId="6" fillId="0" borderId="4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41" fontId="10" fillId="0" borderId="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99" fontId="10" fillId="0" borderId="0" xfId="0" applyNumberFormat="1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view="pageBreakPreview" zoomScaleNormal="75" zoomScaleSheetLayoutView="100" workbookViewId="0" topLeftCell="A1">
      <selection activeCell="C8" sqref="C8"/>
    </sheetView>
  </sheetViews>
  <sheetFormatPr defaultColWidth="9.00390625" defaultRowHeight="16.5"/>
  <cols>
    <col min="1" max="1" width="10.875" style="2" customWidth="1"/>
    <col min="2" max="2" width="63.00390625" style="2" customWidth="1"/>
    <col min="3" max="3" width="10.625" style="31" customWidth="1"/>
    <col min="4" max="4" width="10.375" style="31" customWidth="1"/>
    <col min="5" max="5" width="11.00390625" style="31" customWidth="1"/>
    <col min="6" max="6" width="10.625" style="31" customWidth="1"/>
    <col min="7" max="7" width="16.50390625" style="42" customWidth="1"/>
    <col min="8" max="8" width="16.625" style="42" customWidth="1"/>
    <col min="9" max="9" width="16.125" style="42" customWidth="1"/>
    <col min="10" max="10" width="16.00390625" style="42" customWidth="1"/>
    <col min="11" max="11" width="23.00390625" style="31" customWidth="1"/>
    <col min="12" max="16384" width="9.00390625" style="2" customWidth="1"/>
  </cols>
  <sheetData>
    <row r="1" spans="1:11" s="3" customFormat="1" ht="16.5">
      <c r="A1" s="15" t="s">
        <v>5</v>
      </c>
      <c r="B1" s="8"/>
      <c r="C1" s="28"/>
      <c r="D1" s="29"/>
      <c r="E1" s="29"/>
      <c r="F1" s="29"/>
      <c r="G1" s="41"/>
      <c r="H1" s="83" t="s">
        <v>1</v>
      </c>
      <c r="I1" s="84"/>
      <c r="J1" s="85" t="s">
        <v>8</v>
      </c>
      <c r="K1" s="86"/>
    </row>
    <row r="2" spans="1:11" s="3" customFormat="1" ht="16.5">
      <c r="A2" s="4" t="s">
        <v>9</v>
      </c>
      <c r="B2" s="5" t="s">
        <v>21</v>
      </c>
      <c r="C2" s="30"/>
      <c r="D2" s="29"/>
      <c r="E2" s="29"/>
      <c r="F2" s="29"/>
      <c r="G2" s="41"/>
      <c r="H2" s="83" t="s">
        <v>0</v>
      </c>
      <c r="I2" s="84"/>
      <c r="J2" s="87" t="s">
        <v>14</v>
      </c>
      <c r="K2" s="86"/>
    </row>
    <row r="3" spans="1:11" ht="34.5" customHeight="1">
      <c r="A3" s="70" t="s">
        <v>165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0" ht="15.75" customHeight="1">
      <c r="A4" s="76"/>
      <c r="B4" s="76"/>
      <c r="C4" s="76"/>
      <c r="D4" s="76"/>
      <c r="E4" s="76"/>
      <c r="F4" s="76"/>
      <c r="G4" s="77"/>
      <c r="H4" s="77"/>
      <c r="I4" s="77"/>
      <c r="J4" s="77"/>
    </row>
    <row r="5" spans="1:10" ht="15.75" customHeight="1">
      <c r="A5" s="13"/>
      <c r="B5" s="13"/>
      <c r="C5" s="32"/>
      <c r="D5" s="32"/>
      <c r="E5" s="32" t="s">
        <v>59</v>
      </c>
      <c r="F5" s="32"/>
      <c r="J5" s="42" t="s">
        <v>19</v>
      </c>
    </row>
    <row r="6" spans="1:11" ht="21.75" customHeight="1">
      <c r="A6" s="72" t="s">
        <v>20</v>
      </c>
      <c r="B6" s="73"/>
      <c r="C6" s="78" t="s">
        <v>10</v>
      </c>
      <c r="D6" s="79"/>
      <c r="E6" s="79"/>
      <c r="F6" s="80"/>
      <c r="G6" s="81" t="s">
        <v>11</v>
      </c>
      <c r="H6" s="81"/>
      <c r="I6" s="81"/>
      <c r="J6" s="82"/>
      <c r="K6" s="68" t="s">
        <v>13</v>
      </c>
    </row>
    <row r="7" spans="1:11" ht="27.75" customHeight="1">
      <c r="A7" s="74"/>
      <c r="B7" s="75"/>
      <c r="C7" s="33" t="s">
        <v>15</v>
      </c>
      <c r="D7" s="34" t="s">
        <v>6</v>
      </c>
      <c r="E7" s="34" t="s">
        <v>7</v>
      </c>
      <c r="F7" s="34" t="s">
        <v>12</v>
      </c>
      <c r="G7" s="43" t="s">
        <v>60</v>
      </c>
      <c r="H7" s="44" t="s">
        <v>61</v>
      </c>
      <c r="I7" s="44" t="s">
        <v>62</v>
      </c>
      <c r="J7" s="44" t="s">
        <v>12</v>
      </c>
      <c r="K7" s="69"/>
    </row>
    <row r="8" spans="1:11" s="53" customFormat="1" ht="15" customHeight="1">
      <c r="A8" s="88" t="s">
        <v>17</v>
      </c>
      <c r="B8" s="89"/>
      <c r="C8" s="90">
        <f aca="true" t="shared" si="0" ref="C8:K8">C$9+C$18+C$34+C$39+C$41+C$61+C$72+C$104+C$109+C$122+C$129+C$133+C$137</f>
        <v>3206</v>
      </c>
      <c r="D8" s="90">
        <f t="shared" si="0"/>
        <v>2160</v>
      </c>
      <c r="E8" s="90">
        <f t="shared" si="0"/>
        <v>200</v>
      </c>
      <c r="F8" s="90">
        <f t="shared" si="0"/>
        <v>846</v>
      </c>
      <c r="G8" s="91">
        <f t="shared" si="0"/>
        <v>450.6409270000001</v>
      </c>
      <c r="H8" s="91">
        <f t="shared" si="0"/>
        <v>291.46730199999996</v>
      </c>
      <c r="I8" s="91">
        <f t="shared" si="0"/>
        <v>51.327732999999995</v>
      </c>
      <c r="J8" s="91">
        <f t="shared" si="0"/>
        <v>107.84589200000002</v>
      </c>
      <c r="K8" s="90">
        <f t="shared" si="0"/>
        <v>4561734402</v>
      </c>
    </row>
    <row r="9" spans="1:11" s="53" customFormat="1" ht="15.75" customHeight="1">
      <c r="A9" s="19" t="s">
        <v>23</v>
      </c>
      <c r="B9" s="92"/>
      <c r="C9" s="90">
        <f aca="true" t="shared" si="1" ref="C9:K9">SUM(C10:C17)</f>
        <v>47</v>
      </c>
      <c r="D9" s="90">
        <f t="shared" si="1"/>
        <v>29</v>
      </c>
      <c r="E9" s="90">
        <f t="shared" si="1"/>
        <v>17</v>
      </c>
      <c r="F9" s="90">
        <f t="shared" si="1"/>
        <v>1</v>
      </c>
      <c r="G9" s="91">
        <f t="shared" si="1"/>
        <v>2.4261770000000005</v>
      </c>
      <c r="H9" s="91">
        <f t="shared" si="1"/>
        <v>2.079965</v>
      </c>
      <c r="I9" s="91">
        <f t="shared" si="1"/>
        <v>0.26931200000000005</v>
      </c>
      <c r="J9" s="91">
        <f t="shared" si="1"/>
        <v>0.0769</v>
      </c>
      <c r="K9" s="90">
        <f t="shared" si="1"/>
        <v>32759934</v>
      </c>
    </row>
    <row r="10" spans="1:11" ht="15.75" customHeight="1">
      <c r="A10" s="6"/>
      <c r="B10" s="14" t="s">
        <v>66</v>
      </c>
      <c r="C10" s="20">
        <f aca="true" t="shared" si="2" ref="C10:C17">SUM(D10:F10)</f>
        <v>10</v>
      </c>
      <c r="D10" s="20">
        <v>10</v>
      </c>
      <c r="E10" s="20">
        <v>0</v>
      </c>
      <c r="F10" s="20">
        <v>0</v>
      </c>
      <c r="G10" s="49">
        <f aca="true" t="shared" si="3" ref="G10:G17">SUM(H10:J10)</f>
        <v>0.25221</v>
      </c>
      <c r="H10" s="49">
        <v>0.25221</v>
      </c>
      <c r="I10" s="49">
        <v>0</v>
      </c>
      <c r="J10" s="49">
        <v>0</v>
      </c>
      <c r="K10" s="20">
        <v>6008659</v>
      </c>
    </row>
    <row r="11" spans="1:11" ht="15.75" customHeight="1">
      <c r="A11" s="6"/>
      <c r="B11" s="14" t="s">
        <v>67</v>
      </c>
      <c r="C11" s="20">
        <f t="shared" si="2"/>
        <v>3</v>
      </c>
      <c r="D11" s="20">
        <v>2</v>
      </c>
      <c r="E11" s="20">
        <v>1</v>
      </c>
      <c r="F11" s="20">
        <v>0</v>
      </c>
      <c r="G11" s="49">
        <f t="shared" si="3"/>
        <v>0.031547</v>
      </c>
      <c r="H11" s="49">
        <v>0.026847</v>
      </c>
      <c r="I11" s="49">
        <v>0.0047</v>
      </c>
      <c r="J11" s="49">
        <v>0</v>
      </c>
      <c r="K11" s="20">
        <v>557390</v>
      </c>
    </row>
    <row r="12" spans="1:11" ht="15.75" customHeight="1">
      <c r="A12" s="6"/>
      <c r="B12" s="14" t="s">
        <v>68</v>
      </c>
      <c r="C12" s="20">
        <f t="shared" si="2"/>
        <v>1</v>
      </c>
      <c r="D12" s="20">
        <v>1</v>
      </c>
      <c r="E12" s="20">
        <v>0</v>
      </c>
      <c r="F12" s="20">
        <v>0</v>
      </c>
      <c r="G12" s="49">
        <f t="shared" si="3"/>
        <v>0.0125</v>
      </c>
      <c r="H12" s="49">
        <v>0.0125</v>
      </c>
      <c r="I12" s="49">
        <v>0</v>
      </c>
      <c r="J12" s="49">
        <v>0</v>
      </c>
      <c r="K12" s="20">
        <v>424137</v>
      </c>
    </row>
    <row r="13" spans="1:11" ht="15.75" customHeight="1">
      <c r="A13" s="6"/>
      <c r="B13" s="14" t="s">
        <v>69</v>
      </c>
      <c r="C13" s="20">
        <f t="shared" si="2"/>
        <v>4</v>
      </c>
      <c r="D13" s="20">
        <v>3</v>
      </c>
      <c r="E13" s="20">
        <v>1</v>
      </c>
      <c r="F13" s="20">
        <v>0</v>
      </c>
      <c r="G13" s="49">
        <f t="shared" si="3"/>
        <v>0.0745</v>
      </c>
      <c r="H13" s="49">
        <v>0.073</v>
      </c>
      <c r="I13" s="49">
        <v>0.0015</v>
      </c>
      <c r="J13" s="49">
        <v>0</v>
      </c>
      <c r="K13" s="20">
        <v>1942869</v>
      </c>
    </row>
    <row r="14" spans="1:11" ht="15.75" customHeight="1">
      <c r="A14" s="6"/>
      <c r="B14" s="6" t="s">
        <v>70</v>
      </c>
      <c r="C14" s="20">
        <f t="shared" si="2"/>
        <v>17</v>
      </c>
      <c r="D14" s="20">
        <v>13</v>
      </c>
      <c r="E14" s="20">
        <v>4</v>
      </c>
      <c r="F14" s="20">
        <v>0</v>
      </c>
      <c r="G14" s="49">
        <f t="shared" si="3"/>
        <v>1.85832</v>
      </c>
      <c r="H14" s="49">
        <v>1.715408</v>
      </c>
      <c r="I14" s="49">
        <v>0.142912</v>
      </c>
      <c r="J14" s="49">
        <v>0</v>
      </c>
      <c r="K14" s="20">
        <v>22442679</v>
      </c>
    </row>
    <row r="15" spans="1:11" ht="15.75" customHeight="1">
      <c r="A15" s="6"/>
      <c r="B15" s="6" t="s">
        <v>71</v>
      </c>
      <c r="C15" s="20">
        <f t="shared" si="2"/>
        <v>1</v>
      </c>
      <c r="D15" s="20">
        <v>0</v>
      </c>
      <c r="E15" s="20">
        <v>0</v>
      </c>
      <c r="F15" s="20">
        <v>1</v>
      </c>
      <c r="G15" s="49">
        <f t="shared" si="3"/>
        <v>0.0769</v>
      </c>
      <c r="H15" s="49">
        <v>0</v>
      </c>
      <c r="I15" s="49">
        <v>0</v>
      </c>
      <c r="J15" s="49">
        <v>0.0769</v>
      </c>
      <c r="K15" s="20">
        <v>1384200</v>
      </c>
    </row>
    <row r="16" spans="1:11" ht="15.75" customHeight="1">
      <c r="A16" s="6"/>
      <c r="B16" s="6" t="s">
        <v>72</v>
      </c>
      <c r="C16" s="20">
        <f t="shared" si="2"/>
        <v>6</v>
      </c>
      <c r="D16" s="20">
        <v>0</v>
      </c>
      <c r="E16" s="20">
        <v>6</v>
      </c>
      <c r="F16" s="20">
        <v>0</v>
      </c>
      <c r="G16" s="49">
        <f t="shared" si="3"/>
        <v>0.1143</v>
      </c>
      <c r="H16" s="49">
        <v>0</v>
      </c>
      <c r="I16" s="49">
        <v>0.1143</v>
      </c>
      <c r="J16" s="49">
        <v>0</v>
      </c>
      <c r="K16" s="20">
        <v>0</v>
      </c>
    </row>
    <row r="17" spans="1:11" ht="15.75" customHeight="1">
      <c r="A17" s="6"/>
      <c r="B17" s="6" t="s">
        <v>73</v>
      </c>
      <c r="C17" s="20">
        <f t="shared" si="2"/>
        <v>5</v>
      </c>
      <c r="D17" s="20">
        <v>0</v>
      </c>
      <c r="E17" s="20">
        <v>5</v>
      </c>
      <c r="F17" s="20">
        <v>0</v>
      </c>
      <c r="G17" s="49">
        <f t="shared" si="3"/>
        <v>0.0059</v>
      </c>
      <c r="H17" s="49">
        <v>0</v>
      </c>
      <c r="I17" s="49">
        <v>0.0059</v>
      </c>
      <c r="J17" s="49">
        <v>0</v>
      </c>
      <c r="K17" s="18">
        <v>0</v>
      </c>
    </row>
    <row r="18" spans="1:11" s="53" customFormat="1" ht="15.75" customHeight="1">
      <c r="A18" s="19" t="s">
        <v>24</v>
      </c>
      <c r="B18" s="93"/>
      <c r="C18" s="90">
        <f>SUM(D18:F18)</f>
        <v>132</v>
      </c>
      <c r="D18" s="90">
        <f aca="true" t="shared" si="4" ref="D18:K18">SUM(D19:D33)</f>
        <v>89</v>
      </c>
      <c r="E18" s="90">
        <f t="shared" si="4"/>
        <v>18</v>
      </c>
      <c r="F18" s="90">
        <f t="shared" si="4"/>
        <v>25</v>
      </c>
      <c r="G18" s="91">
        <f t="shared" si="4"/>
        <v>8.174589</v>
      </c>
      <c r="H18" s="94">
        <f t="shared" si="4"/>
        <v>4.0300579999999995</v>
      </c>
      <c r="I18" s="94">
        <f t="shared" si="4"/>
        <v>2.4029160000000003</v>
      </c>
      <c r="J18" s="94">
        <f t="shared" si="4"/>
        <v>1.741615</v>
      </c>
      <c r="K18" s="90">
        <f t="shared" si="4"/>
        <v>115798388</v>
      </c>
    </row>
    <row r="19" spans="1:11" ht="15.75" customHeight="1">
      <c r="A19" s="6"/>
      <c r="B19" s="24" t="s">
        <v>44</v>
      </c>
      <c r="C19" s="20">
        <f>SUM(D19:F19)</f>
        <v>9</v>
      </c>
      <c r="D19" s="20">
        <v>9</v>
      </c>
      <c r="E19" s="20">
        <v>0</v>
      </c>
      <c r="F19" s="20">
        <v>0</v>
      </c>
      <c r="G19" s="49">
        <f>SUM(H19:J19)</f>
        <v>0.192565</v>
      </c>
      <c r="H19" s="49">
        <v>0.192565</v>
      </c>
      <c r="I19" s="49">
        <v>0</v>
      </c>
      <c r="J19" s="49">
        <v>0</v>
      </c>
      <c r="K19" s="20">
        <v>2166673</v>
      </c>
    </row>
    <row r="20" spans="1:11" ht="15.75" customHeight="1">
      <c r="A20" s="6"/>
      <c r="B20" s="24" t="s">
        <v>45</v>
      </c>
      <c r="C20" s="20">
        <f aca="true" t="shared" si="5" ref="C20:C40">SUM(D20:F20)</f>
        <v>6</v>
      </c>
      <c r="D20" s="20">
        <v>6</v>
      </c>
      <c r="E20" s="20">
        <v>0</v>
      </c>
      <c r="F20" s="20">
        <v>0</v>
      </c>
      <c r="G20" s="49">
        <f aca="true" t="shared" si="6" ref="G20:G28">SUM(H20:J20)</f>
        <v>0.386541</v>
      </c>
      <c r="H20" s="49">
        <v>0.386541</v>
      </c>
      <c r="I20" s="49">
        <v>0</v>
      </c>
      <c r="J20" s="49">
        <v>0</v>
      </c>
      <c r="K20" s="20">
        <v>13053226</v>
      </c>
    </row>
    <row r="21" spans="1:11" s="53" customFormat="1" ht="15.75" customHeight="1">
      <c r="A21" s="14"/>
      <c r="B21" s="24" t="s">
        <v>46</v>
      </c>
      <c r="C21" s="54">
        <f t="shared" si="5"/>
        <v>22</v>
      </c>
      <c r="D21" s="54">
        <v>12</v>
      </c>
      <c r="E21" s="54">
        <v>0</v>
      </c>
      <c r="F21" s="54">
        <v>10</v>
      </c>
      <c r="G21" s="55">
        <f t="shared" si="6"/>
        <v>0.892159</v>
      </c>
      <c r="H21" s="55">
        <v>0.35804</v>
      </c>
      <c r="I21" s="55">
        <v>0</v>
      </c>
      <c r="J21" s="55">
        <v>0.534119</v>
      </c>
      <c r="K21" s="54">
        <v>34003981</v>
      </c>
    </row>
    <row r="22" spans="1:11" ht="15.75" customHeight="1">
      <c r="A22" s="6"/>
      <c r="B22" s="24" t="s">
        <v>47</v>
      </c>
      <c r="C22" s="20">
        <f t="shared" si="5"/>
        <v>20</v>
      </c>
      <c r="D22" s="20">
        <v>20</v>
      </c>
      <c r="E22" s="20">
        <v>0</v>
      </c>
      <c r="F22" s="20">
        <v>0</v>
      </c>
      <c r="G22" s="49">
        <f t="shared" si="6"/>
        <v>0.665</v>
      </c>
      <c r="H22" s="49">
        <v>0.665</v>
      </c>
      <c r="I22" s="49">
        <v>0</v>
      </c>
      <c r="J22" s="49">
        <v>0</v>
      </c>
      <c r="K22" s="20">
        <v>8285033</v>
      </c>
    </row>
    <row r="23" spans="1:11" ht="15.75" customHeight="1">
      <c r="A23" s="6"/>
      <c r="B23" s="24" t="s">
        <v>48</v>
      </c>
      <c r="C23" s="20">
        <f t="shared" si="5"/>
        <v>14</v>
      </c>
      <c r="D23" s="20">
        <v>14</v>
      </c>
      <c r="E23" s="20">
        <v>0</v>
      </c>
      <c r="F23" s="20">
        <v>0</v>
      </c>
      <c r="G23" s="49">
        <f t="shared" si="6"/>
        <v>1.6737</v>
      </c>
      <c r="H23" s="49">
        <v>1.6737</v>
      </c>
      <c r="I23" s="49">
        <v>0</v>
      </c>
      <c r="J23" s="49">
        <v>0</v>
      </c>
      <c r="K23" s="20">
        <v>23398800</v>
      </c>
    </row>
    <row r="24" spans="1:11" ht="15.75" customHeight="1">
      <c r="A24" s="6"/>
      <c r="B24" s="24" t="s">
        <v>49</v>
      </c>
      <c r="C24" s="20">
        <f t="shared" si="5"/>
        <v>1</v>
      </c>
      <c r="D24" s="20">
        <v>0</v>
      </c>
      <c r="E24" s="20">
        <v>0</v>
      </c>
      <c r="F24" s="20">
        <v>1</v>
      </c>
      <c r="G24" s="49">
        <f t="shared" si="6"/>
        <v>0.8167</v>
      </c>
      <c r="H24" s="49">
        <v>0</v>
      </c>
      <c r="I24" s="49">
        <v>0</v>
      </c>
      <c r="J24" s="49">
        <v>0.8167</v>
      </c>
      <c r="K24" s="20">
        <v>12413836</v>
      </c>
    </row>
    <row r="25" spans="1:11" s="53" customFormat="1" ht="15.75" customHeight="1">
      <c r="A25" s="14"/>
      <c r="B25" s="24" t="s">
        <v>50</v>
      </c>
      <c r="C25" s="54">
        <f t="shared" si="5"/>
        <v>12</v>
      </c>
      <c r="D25" s="54">
        <v>0</v>
      </c>
      <c r="E25" s="54">
        <v>0</v>
      </c>
      <c r="F25" s="54">
        <v>12</v>
      </c>
      <c r="G25" s="55">
        <f t="shared" si="6"/>
        <v>0.075008</v>
      </c>
      <c r="H25" s="55">
        <v>0</v>
      </c>
      <c r="I25" s="55">
        <v>0</v>
      </c>
      <c r="J25" s="55">
        <v>0.075008</v>
      </c>
      <c r="K25" s="54">
        <v>1300941</v>
      </c>
    </row>
    <row r="26" spans="1:11" ht="16.5">
      <c r="A26" s="6"/>
      <c r="B26" s="25" t="s">
        <v>51</v>
      </c>
      <c r="C26" s="20">
        <f t="shared" si="5"/>
        <v>6</v>
      </c>
      <c r="D26" s="20">
        <v>5</v>
      </c>
      <c r="E26" s="20">
        <v>1</v>
      </c>
      <c r="F26" s="20">
        <v>0</v>
      </c>
      <c r="G26" s="49">
        <f t="shared" si="6"/>
        <v>0.489495</v>
      </c>
      <c r="H26" s="49">
        <v>0.3377</v>
      </c>
      <c r="I26" s="49">
        <v>0.151795</v>
      </c>
      <c r="J26" s="49">
        <v>0</v>
      </c>
      <c r="K26" s="26">
        <v>544109</v>
      </c>
    </row>
    <row r="27" spans="1:11" ht="15.75" customHeight="1">
      <c r="A27" s="6"/>
      <c r="B27" s="24" t="s">
        <v>52</v>
      </c>
      <c r="C27" s="20">
        <f t="shared" si="5"/>
        <v>4</v>
      </c>
      <c r="D27" s="20">
        <v>0</v>
      </c>
      <c r="E27" s="20">
        <v>4</v>
      </c>
      <c r="F27" s="20">
        <v>0</v>
      </c>
      <c r="G27" s="49">
        <f t="shared" si="6"/>
        <v>0.416935</v>
      </c>
      <c r="H27" s="49">
        <v>0</v>
      </c>
      <c r="I27" s="49">
        <v>0.416935</v>
      </c>
      <c r="J27" s="49">
        <v>0</v>
      </c>
      <c r="K27" s="20">
        <v>0</v>
      </c>
    </row>
    <row r="28" spans="1:11" ht="15.75" customHeight="1">
      <c r="A28" s="6"/>
      <c r="B28" s="24" t="s">
        <v>53</v>
      </c>
      <c r="C28" s="20">
        <f t="shared" si="5"/>
        <v>10</v>
      </c>
      <c r="D28" s="20">
        <v>0</v>
      </c>
      <c r="E28" s="20">
        <v>10</v>
      </c>
      <c r="F28" s="20">
        <v>0</v>
      </c>
      <c r="G28" s="49">
        <f t="shared" si="6"/>
        <v>1.433965</v>
      </c>
      <c r="H28" s="49">
        <v>0</v>
      </c>
      <c r="I28" s="49">
        <v>1.433965</v>
      </c>
      <c r="J28" s="49">
        <v>0</v>
      </c>
      <c r="K28" s="20">
        <v>0</v>
      </c>
    </row>
    <row r="29" spans="1:11" ht="15.75" customHeight="1">
      <c r="A29" s="6"/>
      <c r="B29" s="24" t="s">
        <v>54</v>
      </c>
      <c r="C29" s="20">
        <f t="shared" si="5"/>
        <v>16</v>
      </c>
      <c r="D29" s="20">
        <v>15</v>
      </c>
      <c r="E29" s="20">
        <v>0</v>
      </c>
      <c r="F29" s="20">
        <v>1</v>
      </c>
      <c r="G29" s="49">
        <f>SUM(H29:J29)</f>
        <v>0.193736</v>
      </c>
      <c r="H29" s="49">
        <v>0.165717</v>
      </c>
      <c r="I29" s="49">
        <v>0</v>
      </c>
      <c r="J29" s="49">
        <v>0.028019</v>
      </c>
      <c r="K29" s="20">
        <v>3489930</v>
      </c>
    </row>
    <row r="30" spans="1:11" s="53" customFormat="1" ht="15.75" customHeight="1">
      <c r="A30" s="14"/>
      <c r="B30" s="24" t="s">
        <v>55</v>
      </c>
      <c r="C30" s="54">
        <f t="shared" si="5"/>
        <v>1</v>
      </c>
      <c r="D30" s="54">
        <v>0</v>
      </c>
      <c r="E30" s="54">
        <v>0</v>
      </c>
      <c r="F30" s="54">
        <v>1</v>
      </c>
      <c r="G30" s="55">
        <f aca="true" t="shared" si="7" ref="G30:G38">SUM(H30:J30)</f>
        <v>0.287769</v>
      </c>
      <c r="H30" s="55">
        <v>0</v>
      </c>
      <c r="I30" s="55">
        <v>0</v>
      </c>
      <c r="J30" s="55">
        <v>0.287769</v>
      </c>
      <c r="K30" s="54">
        <v>7597104</v>
      </c>
    </row>
    <row r="31" spans="1:11" ht="16.5" customHeight="1">
      <c r="A31" s="6"/>
      <c r="B31" s="51" t="s">
        <v>56</v>
      </c>
      <c r="C31" s="20">
        <f t="shared" si="5"/>
        <v>5</v>
      </c>
      <c r="D31" s="20">
        <v>5</v>
      </c>
      <c r="E31" s="20">
        <v>0</v>
      </c>
      <c r="F31" s="20">
        <v>0</v>
      </c>
      <c r="G31" s="49">
        <f t="shared" si="7"/>
        <v>0.180795</v>
      </c>
      <c r="H31" s="49">
        <v>0.180795</v>
      </c>
      <c r="I31" s="49">
        <v>0</v>
      </c>
      <c r="J31" s="49">
        <v>0</v>
      </c>
      <c r="K31" s="20">
        <v>8356457</v>
      </c>
    </row>
    <row r="32" spans="1:11" ht="16.5">
      <c r="A32" s="6"/>
      <c r="B32" s="25" t="s">
        <v>57</v>
      </c>
      <c r="C32" s="20">
        <f t="shared" si="5"/>
        <v>3</v>
      </c>
      <c r="D32" s="20">
        <v>3</v>
      </c>
      <c r="E32" s="20">
        <v>0</v>
      </c>
      <c r="F32" s="20">
        <v>0</v>
      </c>
      <c r="G32" s="49">
        <f t="shared" si="7"/>
        <v>0.07</v>
      </c>
      <c r="H32" s="49">
        <v>0.07</v>
      </c>
      <c r="I32" s="49">
        <v>0</v>
      </c>
      <c r="J32" s="49">
        <v>0</v>
      </c>
      <c r="K32" s="20">
        <v>1188298</v>
      </c>
    </row>
    <row r="33" spans="1:11" ht="15.75" customHeight="1">
      <c r="A33" s="6"/>
      <c r="B33" s="24" t="s">
        <v>58</v>
      </c>
      <c r="C33" s="20">
        <f t="shared" si="5"/>
        <v>3</v>
      </c>
      <c r="D33" s="20">
        <v>0</v>
      </c>
      <c r="E33" s="20">
        <v>3</v>
      </c>
      <c r="F33" s="20">
        <v>0</v>
      </c>
      <c r="G33" s="49">
        <f t="shared" si="7"/>
        <v>0.400221</v>
      </c>
      <c r="H33" s="49">
        <v>0</v>
      </c>
      <c r="I33" s="49">
        <v>0.400221</v>
      </c>
      <c r="J33" s="49">
        <v>0</v>
      </c>
      <c r="K33" s="20">
        <v>0</v>
      </c>
    </row>
    <row r="34" spans="1:11" s="53" customFormat="1" ht="15.75" customHeight="1">
      <c r="A34" s="19" t="s">
        <v>25</v>
      </c>
      <c r="B34" s="93"/>
      <c r="C34" s="90">
        <f aca="true" t="shared" si="8" ref="C34:K34">SUM(C35:C38)</f>
        <v>298</v>
      </c>
      <c r="D34" s="90">
        <f>SUM(D35:D38)</f>
        <v>109</v>
      </c>
      <c r="E34" s="90">
        <f t="shared" si="8"/>
        <v>0</v>
      </c>
      <c r="F34" s="90">
        <f t="shared" si="8"/>
        <v>189</v>
      </c>
      <c r="G34" s="91">
        <f t="shared" si="8"/>
        <v>23.056932</v>
      </c>
      <c r="H34" s="91">
        <f t="shared" si="8"/>
        <v>7.176606</v>
      </c>
      <c r="I34" s="91">
        <f t="shared" si="8"/>
        <v>0</v>
      </c>
      <c r="J34" s="91">
        <f t="shared" si="8"/>
        <v>15.880325999999998</v>
      </c>
      <c r="K34" s="95">
        <f t="shared" si="8"/>
        <v>792947211</v>
      </c>
    </row>
    <row r="35" spans="1:11" ht="15.75" customHeight="1">
      <c r="A35" s="6"/>
      <c r="B35" s="50" t="s">
        <v>77</v>
      </c>
      <c r="C35" s="20">
        <f t="shared" si="5"/>
        <v>3</v>
      </c>
      <c r="D35" s="20">
        <v>3</v>
      </c>
      <c r="E35" s="20">
        <f>SUM(E36:E38)</f>
        <v>0</v>
      </c>
      <c r="F35" s="20">
        <v>0</v>
      </c>
      <c r="G35" s="49">
        <f t="shared" si="7"/>
        <v>0.007353</v>
      </c>
      <c r="H35" s="49">
        <v>0.007353</v>
      </c>
      <c r="I35" s="49" t="s">
        <v>78</v>
      </c>
      <c r="J35" s="49" t="s">
        <v>78</v>
      </c>
      <c r="K35" s="20">
        <v>1727500</v>
      </c>
    </row>
    <row r="36" spans="1:11" ht="15.75" customHeight="1">
      <c r="A36" s="6"/>
      <c r="B36" s="24" t="s">
        <v>74</v>
      </c>
      <c r="C36" s="20">
        <f t="shared" si="5"/>
        <v>81</v>
      </c>
      <c r="D36" s="20">
        <v>25</v>
      </c>
      <c r="E36" s="20">
        <v>0</v>
      </c>
      <c r="F36" s="20">
        <v>56</v>
      </c>
      <c r="G36" s="49">
        <f t="shared" si="7"/>
        <v>4.9956</v>
      </c>
      <c r="H36" s="49">
        <v>0.96695</v>
      </c>
      <c r="I36" s="49" t="s">
        <v>78</v>
      </c>
      <c r="J36" s="49">
        <v>4.02865</v>
      </c>
      <c r="K36" s="20">
        <v>500000000</v>
      </c>
    </row>
    <row r="37" spans="1:11" ht="15.75" customHeight="1">
      <c r="A37" s="6"/>
      <c r="B37" s="24" t="s">
        <v>75</v>
      </c>
      <c r="C37" s="20">
        <f t="shared" si="5"/>
        <v>211</v>
      </c>
      <c r="D37" s="20">
        <v>81</v>
      </c>
      <c r="E37" s="20">
        <v>0</v>
      </c>
      <c r="F37" s="20">
        <v>130</v>
      </c>
      <c r="G37" s="49">
        <f t="shared" si="7"/>
        <v>18.031866</v>
      </c>
      <c r="H37" s="49">
        <v>6.202303</v>
      </c>
      <c r="I37" s="49" t="s">
        <v>78</v>
      </c>
      <c r="J37" s="49">
        <v>11.829563</v>
      </c>
      <c r="K37" s="20">
        <v>290000000</v>
      </c>
    </row>
    <row r="38" spans="1:11" ht="15.75" customHeight="1">
      <c r="A38" s="6"/>
      <c r="B38" s="24" t="s">
        <v>76</v>
      </c>
      <c r="C38" s="20">
        <f t="shared" si="5"/>
        <v>3</v>
      </c>
      <c r="D38" s="20">
        <v>0</v>
      </c>
      <c r="E38" s="20">
        <v>0</v>
      </c>
      <c r="F38" s="20">
        <v>3</v>
      </c>
      <c r="G38" s="49">
        <f t="shared" si="7"/>
        <v>0.022113</v>
      </c>
      <c r="H38" s="49" t="s">
        <v>78</v>
      </c>
      <c r="I38" s="49" t="s">
        <v>78</v>
      </c>
      <c r="J38" s="49">
        <v>0.022113</v>
      </c>
      <c r="K38" s="20">
        <v>1219711</v>
      </c>
    </row>
    <row r="39" spans="1:11" s="53" customFormat="1" ht="15.75" customHeight="1">
      <c r="A39" s="19" t="s">
        <v>26</v>
      </c>
      <c r="B39" s="93"/>
      <c r="C39" s="90">
        <f aca="true" t="shared" si="9" ref="C39:K39">C40</f>
        <v>21</v>
      </c>
      <c r="D39" s="90">
        <f t="shared" si="9"/>
        <v>0</v>
      </c>
      <c r="E39" s="90">
        <f t="shared" si="9"/>
        <v>0</v>
      </c>
      <c r="F39" s="90">
        <f t="shared" si="9"/>
        <v>21</v>
      </c>
      <c r="G39" s="91">
        <f t="shared" si="9"/>
        <v>2.4269</v>
      </c>
      <c r="H39" s="91">
        <f t="shared" si="9"/>
        <v>0</v>
      </c>
      <c r="I39" s="91">
        <f t="shared" si="9"/>
        <v>0</v>
      </c>
      <c r="J39" s="91">
        <f t="shared" si="9"/>
        <v>2.4269</v>
      </c>
      <c r="K39" s="90">
        <f t="shared" si="9"/>
        <v>8201466</v>
      </c>
    </row>
    <row r="40" spans="1:11" ht="15.75" customHeight="1">
      <c r="A40" s="6"/>
      <c r="B40" s="14" t="s">
        <v>133</v>
      </c>
      <c r="C40" s="20">
        <f t="shared" si="5"/>
        <v>21</v>
      </c>
      <c r="D40" s="20">
        <v>0</v>
      </c>
      <c r="E40" s="20">
        <v>0</v>
      </c>
      <c r="F40" s="20">
        <v>21</v>
      </c>
      <c r="G40" s="49">
        <f>SUM(H40:J40)</f>
        <v>2.4269</v>
      </c>
      <c r="H40" s="49">
        <v>0</v>
      </c>
      <c r="I40" s="49">
        <v>0</v>
      </c>
      <c r="J40" s="49">
        <v>2.4269</v>
      </c>
      <c r="K40" s="20">
        <v>8201466</v>
      </c>
    </row>
    <row r="41" spans="1:11" s="53" customFormat="1" ht="15.75" customHeight="1">
      <c r="A41" s="19" t="s">
        <v>27</v>
      </c>
      <c r="B41" s="96"/>
      <c r="C41" s="90">
        <f aca="true" t="shared" si="10" ref="C41:K41">SUM(C42:C60)</f>
        <v>476</v>
      </c>
      <c r="D41" s="90">
        <f t="shared" si="10"/>
        <v>262</v>
      </c>
      <c r="E41" s="90">
        <f t="shared" si="10"/>
        <v>0</v>
      </c>
      <c r="F41" s="90">
        <f t="shared" si="10"/>
        <v>214</v>
      </c>
      <c r="G41" s="91">
        <f t="shared" si="10"/>
        <v>75.792967</v>
      </c>
      <c r="H41" s="91">
        <f t="shared" si="10"/>
        <v>39.865724</v>
      </c>
      <c r="I41" s="91">
        <f t="shared" si="10"/>
        <v>0</v>
      </c>
      <c r="J41" s="91">
        <f t="shared" si="10"/>
        <v>35.927243000000004</v>
      </c>
      <c r="K41" s="90">
        <f t="shared" si="10"/>
        <v>473645000</v>
      </c>
    </row>
    <row r="42" spans="1:11" ht="15.75" customHeight="1">
      <c r="A42" s="6"/>
      <c r="B42" s="51" t="s">
        <v>110</v>
      </c>
      <c r="C42" s="20">
        <f>SUM(D42:F42)</f>
        <v>52</v>
      </c>
      <c r="D42" s="20">
        <v>52</v>
      </c>
      <c r="E42" s="20">
        <v>0</v>
      </c>
      <c r="F42" s="20">
        <v>0</v>
      </c>
      <c r="G42" s="49">
        <v>18.7604</v>
      </c>
      <c r="H42" s="49">
        <v>18.7604</v>
      </c>
      <c r="I42" s="49">
        <v>0</v>
      </c>
      <c r="J42" s="49">
        <v>0</v>
      </c>
      <c r="K42" s="20">
        <v>90321000</v>
      </c>
    </row>
    <row r="43" spans="1:11" ht="15.75" customHeight="1">
      <c r="A43" s="6"/>
      <c r="B43" s="51" t="s">
        <v>111</v>
      </c>
      <c r="C43" s="20">
        <f aca="true" t="shared" si="11" ref="C43:C60">SUM(D43:F43)</f>
        <v>100</v>
      </c>
      <c r="D43" s="20">
        <v>48</v>
      </c>
      <c r="E43" s="20">
        <v>0</v>
      </c>
      <c r="F43" s="20">
        <v>52</v>
      </c>
      <c r="G43" s="49">
        <v>23.572026</v>
      </c>
      <c r="H43" s="49">
        <v>8.171426</v>
      </c>
      <c r="I43" s="49">
        <v>0</v>
      </c>
      <c r="J43" s="49">
        <v>15.4006</v>
      </c>
      <c r="K43" s="20">
        <v>91636000</v>
      </c>
    </row>
    <row r="44" spans="1:11" ht="15.75" customHeight="1">
      <c r="A44" s="6"/>
      <c r="B44" s="51" t="s">
        <v>112</v>
      </c>
      <c r="C44" s="20">
        <f t="shared" si="11"/>
        <v>102</v>
      </c>
      <c r="D44" s="20">
        <v>22</v>
      </c>
      <c r="E44" s="20">
        <v>0</v>
      </c>
      <c r="F44" s="20">
        <v>80</v>
      </c>
      <c r="G44" s="49">
        <v>10.442356</v>
      </c>
      <c r="H44" s="49">
        <v>1.090065</v>
      </c>
      <c r="I44" s="49">
        <v>0</v>
      </c>
      <c r="J44" s="49">
        <v>9.352291</v>
      </c>
      <c r="K44" s="20">
        <v>103821000</v>
      </c>
    </row>
    <row r="45" spans="1:11" ht="15.75" customHeight="1">
      <c r="A45" s="6"/>
      <c r="B45" s="51" t="s">
        <v>113</v>
      </c>
      <c r="C45" s="20">
        <f t="shared" si="11"/>
        <v>44</v>
      </c>
      <c r="D45" s="20">
        <v>39</v>
      </c>
      <c r="E45" s="20">
        <v>0</v>
      </c>
      <c r="F45" s="20">
        <v>5</v>
      </c>
      <c r="G45" s="49">
        <v>8.297647</v>
      </c>
      <c r="H45" s="49">
        <v>6.447647</v>
      </c>
      <c r="I45" s="49">
        <v>0</v>
      </c>
      <c r="J45" s="49">
        <v>1.85</v>
      </c>
      <c r="K45" s="20">
        <v>43106000</v>
      </c>
    </row>
    <row r="46" spans="1:11" ht="15.75" customHeight="1">
      <c r="A46" s="6"/>
      <c r="B46" s="51" t="s">
        <v>114</v>
      </c>
      <c r="C46" s="20">
        <f t="shared" si="11"/>
        <v>5</v>
      </c>
      <c r="D46" s="20">
        <v>5</v>
      </c>
      <c r="E46" s="20">
        <v>0</v>
      </c>
      <c r="F46" s="20">
        <v>0</v>
      </c>
      <c r="G46" s="49">
        <v>0.0487</v>
      </c>
      <c r="H46" s="49">
        <v>0.0487</v>
      </c>
      <c r="I46" s="49">
        <v>0</v>
      </c>
      <c r="J46" s="49">
        <v>0</v>
      </c>
      <c r="K46" s="20">
        <v>846000</v>
      </c>
    </row>
    <row r="47" spans="1:11" ht="15.75" customHeight="1">
      <c r="A47" s="6"/>
      <c r="B47" s="51" t="s">
        <v>115</v>
      </c>
      <c r="C47" s="20">
        <f t="shared" si="11"/>
        <v>1</v>
      </c>
      <c r="D47" s="20">
        <v>1</v>
      </c>
      <c r="E47" s="20">
        <v>0</v>
      </c>
      <c r="F47" s="20">
        <v>0</v>
      </c>
      <c r="G47" s="49">
        <v>0.000653</v>
      </c>
      <c r="H47" s="49">
        <v>0.000653</v>
      </c>
      <c r="I47" s="49">
        <v>0</v>
      </c>
      <c r="J47" s="49">
        <v>0</v>
      </c>
      <c r="K47" s="20">
        <v>10000</v>
      </c>
    </row>
    <row r="48" spans="1:11" ht="15.75" customHeight="1">
      <c r="A48" s="6"/>
      <c r="B48" s="51" t="s">
        <v>116</v>
      </c>
      <c r="C48" s="20">
        <f t="shared" si="11"/>
        <v>1</v>
      </c>
      <c r="D48" s="20">
        <v>1</v>
      </c>
      <c r="E48" s="20">
        <v>0</v>
      </c>
      <c r="F48" s="20">
        <v>0</v>
      </c>
      <c r="G48" s="49">
        <v>0.22712</v>
      </c>
      <c r="H48" s="49">
        <v>0.22712</v>
      </c>
      <c r="I48" s="49">
        <v>0</v>
      </c>
      <c r="J48" s="49">
        <v>0</v>
      </c>
      <c r="K48" s="20">
        <v>509000</v>
      </c>
    </row>
    <row r="49" spans="1:11" ht="15.75" customHeight="1">
      <c r="A49" s="6"/>
      <c r="B49" s="51" t="s">
        <v>117</v>
      </c>
      <c r="C49" s="20">
        <f t="shared" si="11"/>
        <v>1</v>
      </c>
      <c r="D49" s="20">
        <v>1</v>
      </c>
      <c r="E49" s="20">
        <v>0</v>
      </c>
      <c r="F49" s="20">
        <v>0</v>
      </c>
      <c r="G49" s="49">
        <v>0.0001</v>
      </c>
      <c r="H49" s="49">
        <v>0.0001</v>
      </c>
      <c r="I49" s="49">
        <v>0</v>
      </c>
      <c r="J49" s="49">
        <v>0</v>
      </c>
      <c r="K49" s="20">
        <v>2000</v>
      </c>
    </row>
    <row r="50" spans="1:11" ht="15.75" customHeight="1">
      <c r="A50" s="63"/>
      <c r="B50" s="64" t="s">
        <v>118</v>
      </c>
      <c r="C50" s="58">
        <f t="shared" si="11"/>
        <v>2</v>
      </c>
      <c r="D50" s="58">
        <v>2</v>
      </c>
      <c r="E50" s="58">
        <v>0</v>
      </c>
      <c r="F50" s="58">
        <v>0</v>
      </c>
      <c r="G50" s="52">
        <v>0.003033</v>
      </c>
      <c r="H50" s="52">
        <v>0.003033</v>
      </c>
      <c r="I50" s="52">
        <v>0</v>
      </c>
      <c r="J50" s="52">
        <v>0</v>
      </c>
      <c r="K50" s="58">
        <v>127000</v>
      </c>
    </row>
    <row r="51" spans="1:11" ht="15.75" customHeight="1">
      <c r="A51" s="6"/>
      <c r="B51" s="51" t="s">
        <v>119</v>
      </c>
      <c r="C51" s="20">
        <f t="shared" si="11"/>
        <v>3</v>
      </c>
      <c r="D51" s="20">
        <v>0</v>
      </c>
      <c r="E51" s="20">
        <v>0</v>
      </c>
      <c r="F51" s="20">
        <v>3</v>
      </c>
      <c r="G51" s="49">
        <v>0.1079</v>
      </c>
      <c r="H51" s="49">
        <v>0</v>
      </c>
      <c r="I51" s="49">
        <v>0</v>
      </c>
      <c r="J51" s="49">
        <v>0.1079</v>
      </c>
      <c r="K51" s="20">
        <v>1169000</v>
      </c>
    </row>
    <row r="52" spans="1:11" ht="15.75" customHeight="1">
      <c r="A52" s="6"/>
      <c r="B52" s="51" t="s">
        <v>120</v>
      </c>
      <c r="C52" s="20">
        <f t="shared" si="11"/>
        <v>56</v>
      </c>
      <c r="D52" s="20">
        <v>42</v>
      </c>
      <c r="E52" s="20">
        <v>0</v>
      </c>
      <c r="F52" s="20">
        <v>14</v>
      </c>
      <c r="G52" s="49">
        <v>1.7706</v>
      </c>
      <c r="H52" s="49">
        <v>1.2731</v>
      </c>
      <c r="I52" s="49">
        <v>0</v>
      </c>
      <c r="J52" s="49">
        <v>0.4975</v>
      </c>
      <c r="K52" s="20">
        <v>11182000</v>
      </c>
    </row>
    <row r="53" spans="1:11" ht="15.75" customHeight="1">
      <c r="A53" s="6"/>
      <c r="B53" s="51" t="s">
        <v>121</v>
      </c>
      <c r="C53" s="20">
        <f t="shared" si="11"/>
        <v>5</v>
      </c>
      <c r="D53" s="20">
        <v>0</v>
      </c>
      <c r="E53" s="20">
        <v>0</v>
      </c>
      <c r="F53" s="20">
        <v>5</v>
      </c>
      <c r="G53" s="49">
        <v>0.561693</v>
      </c>
      <c r="H53" s="49">
        <v>0</v>
      </c>
      <c r="I53" s="49">
        <v>0</v>
      </c>
      <c r="J53" s="49">
        <v>0.561693</v>
      </c>
      <c r="K53" s="20">
        <v>500000</v>
      </c>
    </row>
    <row r="54" spans="1:11" ht="15.75" customHeight="1">
      <c r="A54" s="6"/>
      <c r="B54" s="51" t="s">
        <v>122</v>
      </c>
      <c r="C54" s="20">
        <f t="shared" si="11"/>
        <v>4</v>
      </c>
      <c r="D54" s="20">
        <v>4</v>
      </c>
      <c r="E54" s="20">
        <v>0</v>
      </c>
      <c r="F54" s="20">
        <v>0</v>
      </c>
      <c r="G54" s="49">
        <v>1.6451</v>
      </c>
      <c r="H54" s="49">
        <v>1.6451</v>
      </c>
      <c r="I54" s="49">
        <v>0</v>
      </c>
      <c r="J54" s="49">
        <v>0</v>
      </c>
      <c r="K54" s="20">
        <v>8603000</v>
      </c>
    </row>
    <row r="55" spans="1:11" ht="15.75" customHeight="1">
      <c r="A55" s="6"/>
      <c r="B55" s="51" t="s">
        <v>123</v>
      </c>
      <c r="C55" s="20">
        <f t="shared" si="11"/>
        <v>40</v>
      </c>
      <c r="D55" s="20">
        <v>31</v>
      </c>
      <c r="E55" s="20">
        <v>0</v>
      </c>
      <c r="F55" s="20">
        <v>9</v>
      </c>
      <c r="G55" s="49">
        <v>1.5059</v>
      </c>
      <c r="H55" s="49">
        <v>1.2793</v>
      </c>
      <c r="I55" s="49">
        <v>0</v>
      </c>
      <c r="J55" s="49">
        <v>0.2266</v>
      </c>
      <c r="K55" s="20">
        <v>16144000</v>
      </c>
    </row>
    <row r="56" spans="1:11" ht="15.75" customHeight="1">
      <c r="A56" s="6"/>
      <c r="B56" s="51" t="s">
        <v>124</v>
      </c>
      <c r="C56" s="20">
        <f t="shared" si="11"/>
        <v>10</v>
      </c>
      <c r="D56" s="20">
        <v>0</v>
      </c>
      <c r="E56" s="20">
        <v>0</v>
      </c>
      <c r="F56" s="20">
        <v>10</v>
      </c>
      <c r="G56" s="49">
        <v>0.6564</v>
      </c>
      <c r="H56" s="49">
        <v>0</v>
      </c>
      <c r="I56" s="49">
        <v>0</v>
      </c>
      <c r="J56" s="49">
        <v>0.6564</v>
      </c>
      <c r="K56" s="20">
        <v>8699000</v>
      </c>
    </row>
    <row r="57" spans="1:11" ht="15.75" customHeight="1">
      <c r="A57" s="6"/>
      <c r="B57" s="51" t="s">
        <v>125</v>
      </c>
      <c r="C57" s="20">
        <f t="shared" si="11"/>
        <v>10</v>
      </c>
      <c r="D57" s="20">
        <v>10</v>
      </c>
      <c r="E57" s="20">
        <v>0</v>
      </c>
      <c r="F57" s="20">
        <v>0</v>
      </c>
      <c r="G57" s="49">
        <v>0.7894</v>
      </c>
      <c r="H57" s="49">
        <v>0.7894</v>
      </c>
      <c r="I57" s="49">
        <v>0</v>
      </c>
      <c r="J57" s="49">
        <v>0</v>
      </c>
      <c r="K57" s="20">
        <v>3742000</v>
      </c>
    </row>
    <row r="58" spans="1:11" ht="15.75" customHeight="1">
      <c r="A58" s="6"/>
      <c r="B58" s="51" t="s">
        <v>126</v>
      </c>
      <c r="C58" s="20">
        <f t="shared" si="11"/>
        <v>1</v>
      </c>
      <c r="D58" s="20">
        <v>0</v>
      </c>
      <c r="E58" s="20">
        <v>0</v>
      </c>
      <c r="F58" s="20">
        <v>1</v>
      </c>
      <c r="G58" s="49">
        <v>0.0987</v>
      </c>
      <c r="H58" s="49">
        <v>0</v>
      </c>
      <c r="I58" s="49">
        <v>0</v>
      </c>
      <c r="J58" s="49">
        <v>0.0987</v>
      </c>
      <c r="K58" s="20">
        <v>3978000</v>
      </c>
    </row>
    <row r="59" spans="1:11" ht="15.75" customHeight="1">
      <c r="A59" s="6"/>
      <c r="B59" s="51" t="s">
        <v>127</v>
      </c>
      <c r="C59" s="20">
        <f t="shared" si="11"/>
        <v>30</v>
      </c>
      <c r="D59" s="20">
        <v>1</v>
      </c>
      <c r="E59" s="20">
        <v>0</v>
      </c>
      <c r="F59" s="20">
        <v>29</v>
      </c>
      <c r="G59" s="49">
        <v>7.248297</v>
      </c>
      <c r="H59" s="49">
        <v>0.112167</v>
      </c>
      <c r="I59" s="49">
        <v>0</v>
      </c>
      <c r="J59" s="49">
        <v>7.13613</v>
      </c>
      <c r="K59" s="20">
        <v>87673000</v>
      </c>
    </row>
    <row r="60" spans="1:11" ht="15.75" customHeight="1">
      <c r="A60" s="6"/>
      <c r="B60" s="51" t="s">
        <v>128</v>
      </c>
      <c r="C60" s="20">
        <f t="shared" si="11"/>
        <v>9</v>
      </c>
      <c r="D60" s="20">
        <v>3</v>
      </c>
      <c r="E60" s="20">
        <v>0</v>
      </c>
      <c r="F60" s="20">
        <v>6</v>
      </c>
      <c r="G60" s="49">
        <v>0.056942</v>
      </c>
      <c r="H60" s="49">
        <v>0.017513</v>
      </c>
      <c r="I60" s="49">
        <v>0</v>
      </c>
      <c r="J60" s="49">
        <v>0.039429</v>
      </c>
      <c r="K60" s="20">
        <v>1577000</v>
      </c>
    </row>
    <row r="61" spans="1:11" s="53" customFormat="1" ht="15.75" customHeight="1">
      <c r="A61" s="19" t="s">
        <v>28</v>
      </c>
      <c r="B61" s="93"/>
      <c r="C61" s="90">
        <f>SUM(C62:C71)</f>
        <v>530</v>
      </c>
      <c r="D61" s="90">
        <f aca="true" t="shared" si="12" ref="D61:K61">SUM(D62:D71)</f>
        <v>321</v>
      </c>
      <c r="E61" s="90">
        <f t="shared" si="12"/>
        <v>17</v>
      </c>
      <c r="F61" s="90">
        <f t="shared" si="12"/>
        <v>192</v>
      </c>
      <c r="G61" s="91">
        <f t="shared" si="12"/>
        <v>69.685967</v>
      </c>
      <c r="H61" s="91">
        <f t="shared" si="12"/>
        <v>47.04739500000001</v>
      </c>
      <c r="I61" s="91">
        <f t="shared" si="12"/>
        <v>1.118489</v>
      </c>
      <c r="J61" s="91">
        <f t="shared" si="12"/>
        <v>21.520083</v>
      </c>
      <c r="K61" s="95">
        <f t="shared" si="12"/>
        <v>1091312436</v>
      </c>
    </row>
    <row r="62" spans="1:11" ht="15.75" customHeight="1">
      <c r="A62" s="6"/>
      <c r="B62" s="14" t="s">
        <v>79</v>
      </c>
      <c r="C62" s="20">
        <f>SUM(D62:F62)</f>
        <v>4</v>
      </c>
      <c r="D62" s="20">
        <v>0</v>
      </c>
      <c r="E62" s="20">
        <v>0</v>
      </c>
      <c r="F62" s="20">
        <v>4</v>
      </c>
      <c r="G62" s="49">
        <f>SUM(H62:J62)</f>
        <v>0.2988</v>
      </c>
      <c r="H62" s="49">
        <v>0</v>
      </c>
      <c r="I62" s="49">
        <v>0</v>
      </c>
      <c r="J62" s="49">
        <v>0.2988</v>
      </c>
      <c r="K62" s="20">
        <v>1739016</v>
      </c>
    </row>
    <row r="63" spans="1:11" ht="15.75" customHeight="1">
      <c r="A63" s="6"/>
      <c r="B63" s="24" t="s">
        <v>80</v>
      </c>
      <c r="C63" s="20">
        <f aca="true" t="shared" si="13" ref="C63:C70">SUM(D63:F63)</f>
        <v>63</v>
      </c>
      <c r="D63" s="20">
        <v>48</v>
      </c>
      <c r="E63" s="20">
        <v>0</v>
      </c>
      <c r="F63" s="20">
        <v>15</v>
      </c>
      <c r="G63" s="49">
        <f aca="true" t="shared" si="14" ref="G63:G70">SUM(H63:J63)</f>
        <v>10.129306</v>
      </c>
      <c r="H63" s="49">
        <v>5.874256</v>
      </c>
      <c r="I63" s="49">
        <v>0</v>
      </c>
      <c r="J63" s="49">
        <v>4.25505</v>
      </c>
      <c r="K63" s="20">
        <v>58835080</v>
      </c>
    </row>
    <row r="64" spans="1:11" ht="15.75" customHeight="1">
      <c r="A64" s="6"/>
      <c r="B64" s="24" t="s">
        <v>81</v>
      </c>
      <c r="C64" s="20">
        <f t="shared" si="13"/>
        <v>17</v>
      </c>
      <c r="D64" s="20">
        <v>17</v>
      </c>
      <c r="E64" s="20">
        <v>0</v>
      </c>
      <c r="F64" s="20">
        <v>0</v>
      </c>
      <c r="G64" s="49">
        <f t="shared" si="14"/>
        <v>0.349132</v>
      </c>
      <c r="H64" s="49">
        <v>0.349132</v>
      </c>
      <c r="I64" s="49">
        <v>0</v>
      </c>
      <c r="J64" s="49">
        <v>0</v>
      </c>
      <c r="K64" s="20">
        <v>9405707</v>
      </c>
    </row>
    <row r="65" spans="1:11" ht="15.75" customHeight="1">
      <c r="A65" s="6"/>
      <c r="B65" s="24" t="s">
        <v>82</v>
      </c>
      <c r="C65" s="20">
        <f t="shared" si="13"/>
        <v>25</v>
      </c>
      <c r="D65" s="20">
        <v>25</v>
      </c>
      <c r="E65" s="20">
        <v>0</v>
      </c>
      <c r="F65" s="20">
        <v>0</v>
      </c>
      <c r="G65" s="49">
        <f t="shared" si="14"/>
        <v>0.831832</v>
      </c>
      <c r="H65" s="49">
        <v>0.831832</v>
      </c>
      <c r="I65" s="49">
        <v>0</v>
      </c>
      <c r="J65" s="49">
        <v>0</v>
      </c>
      <c r="K65" s="20">
        <v>23434889</v>
      </c>
    </row>
    <row r="66" spans="1:11" ht="15.75" customHeight="1">
      <c r="A66" s="6"/>
      <c r="B66" s="24" t="s">
        <v>83</v>
      </c>
      <c r="C66" s="20">
        <f t="shared" si="13"/>
        <v>56</v>
      </c>
      <c r="D66" s="20">
        <v>51</v>
      </c>
      <c r="E66" s="20">
        <v>0</v>
      </c>
      <c r="F66" s="20">
        <v>5</v>
      </c>
      <c r="G66" s="49">
        <f t="shared" si="14"/>
        <v>8.534621</v>
      </c>
      <c r="H66" s="49">
        <v>8.329421</v>
      </c>
      <c r="I66" s="49" t="s">
        <v>63</v>
      </c>
      <c r="J66" s="49">
        <v>0.2052</v>
      </c>
      <c r="K66" s="20">
        <v>393160391</v>
      </c>
    </row>
    <row r="67" spans="1:11" ht="15.75" customHeight="1">
      <c r="A67" s="6"/>
      <c r="B67" s="14" t="s">
        <v>84</v>
      </c>
      <c r="C67" s="20">
        <f t="shared" si="13"/>
        <v>14</v>
      </c>
      <c r="D67" s="20">
        <v>9</v>
      </c>
      <c r="E67" s="20">
        <v>0</v>
      </c>
      <c r="F67" s="20">
        <v>5</v>
      </c>
      <c r="G67" s="49">
        <f t="shared" si="14"/>
        <v>0.9561999999999999</v>
      </c>
      <c r="H67" s="49">
        <v>0.4984</v>
      </c>
      <c r="I67" s="49">
        <v>0</v>
      </c>
      <c r="J67" s="49">
        <v>0.4578</v>
      </c>
      <c r="K67" s="20">
        <v>9734829</v>
      </c>
    </row>
    <row r="68" spans="1:11" ht="15.75" customHeight="1">
      <c r="A68" s="6"/>
      <c r="B68" s="24" t="s">
        <v>85</v>
      </c>
      <c r="C68" s="20">
        <f t="shared" si="13"/>
        <v>19</v>
      </c>
      <c r="D68" s="20">
        <v>0</v>
      </c>
      <c r="E68" s="20">
        <v>17</v>
      </c>
      <c r="F68" s="20">
        <v>2</v>
      </c>
      <c r="G68" s="49">
        <f t="shared" si="14"/>
        <v>1.2242890000000002</v>
      </c>
      <c r="H68" s="49">
        <v>0</v>
      </c>
      <c r="I68" s="49">
        <v>1.118489</v>
      </c>
      <c r="J68" s="49">
        <v>0.1058</v>
      </c>
      <c r="K68" s="20">
        <v>3126066</v>
      </c>
    </row>
    <row r="69" spans="1:11" ht="15.75" customHeight="1">
      <c r="A69" s="6"/>
      <c r="B69" s="24" t="s">
        <v>86</v>
      </c>
      <c r="C69" s="20">
        <f t="shared" si="13"/>
        <v>37</v>
      </c>
      <c r="D69" s="20">
        <v>32</v>
      </c>
      <c r="E69" s="20">
        <v>0</v>
      </c>
      <c r="F69" s="20">
        <v>5</v>
      </c>
      <c r="G69" s="49">
        <f t="shared" si="14"/>
        <v>4.0244</v>
      </c>
      <c r="H69" s="49">
        <v>4.0097</v>
      </c>
      <c r="I69" s="49">
        <v>0</v>
      </c>
      <c r="J69" s="49">
        <v>0.0147</v>
      </c>
      <c r="K69" s="20">
        <v>223966351</v>
      </c>
    </row>
    <row r="70" spans="1:11" ht="15.75" customHeight="1">
      <c r="A70" s="6"/>
      <c r="B70" s="24" t="s">
        <v>87</v>
      </c>
      <c r="C70" s="20">
        <f t="shared" si="13"/>
        <v>248</v>
      </c>
      <c r="D70" s="20">
        <v>125</v>
      </c>
      <c r="E70" s="20">
        <v>0</v>
      </c>
      <c r="F70" s="20">
        <v>123</v>
      </c>
      <c r="G70" s="49">
        <f t="shared" si="14"/>
        <v>39.048616</v>
      </c>
      <c r="H70" s="49">
        <v>25.6855</v>
      </c>
      <c r="I70" s="49">
        <v>0</v>
      </c>
      <c r="J70" s="49">
        <v>13.363116</v>
      </c>
      <c r="K70" s="20">
        <v>187374953</v>
      </c>
    </row>
    <row r="71" spans="1:11" ht="15.75" customHeight="1">
      <c r="A71" s="6"/>
      <c r="B71" s="14" t="s">
        <v>88</v>
      </c>
      <c r="C71" s="20">
        <f>SUM(D71:F71)</f>
        <v>47</v>
      </c>
      <c r="D71" s="20">
        <v>14</v>
      </c>
      <c r="E71" s="20">
        <v>0</v>
      </c>
      <c r="F71" s="20">
        <v>33</v>
      </c>
      <c r="G71" s="49">
        <f>SUM(H71:J71)</f>
        <v>4.2887710000000006</v>
      </c>
      <c r="H71" s="49">
        <v>1.469154</v>
      </c>
      <c r="I71" s="49">
        <v>0</v>
      </c>
      <c r="J71" s="49">
        <v>2.819617</v>
      </c>
      <c r="K71" s="20">
        <v>180535154</v>
      </c>
    </row>
    <row r="72" spans="1:11" s="53" customFormat="1" ht="15.75" customHeight="1">
      <c r="A72" s="19" t="s">
        <v>29</v>
      </c>
      <c r="B72" s="93"/>
      <c r="C72" s="90">
        <f aca="true" t="shared" si="15" ref="C72:K72">SUM(C73:C103)</f>
        <v>1199</v>
      </c>
      <c r="D72" s="90">
        <f t="shared" si="15"/>
        <v>1022</v>
      </c>
      <c r="E72" s="90">
        <f t="shared" si="15"/>
        <v>33</v>
      </c>
      <c r="F72" s="90">
        <f t="shared" si="15"/>
        <v>144</v>
      </c>
      <c r="G72" s="91">
        <f t="shared" si="15"/>
        <v>208.22021500000005</v>
      </c>
      <c r="H72" s="91">
        <f t="shared" si="15"/>
        <v>166.750649</v>
      </c>
      <c r="I72" s="91">
        <f t="shared" si="15"/>
        <v>14.290871999999998</v>
      </c>
      <c r="J72" s="91">
        <f t="shared" si="15"/>
        <v>27.178694</v>
      </c>
      <c r="K72" s="90">
        <f t="shared" si="15"/>
        <v>1666684507</v>
      </c>
    </row>
    <row r="73" spans="1:11" s="53" customFormat="1" ht="15.75" customHeight="1">
      <c r="A73" s="14"/>
      <c r="B73" s="14" t="s">
        <v>147</v>
      </c>
      <c r="C73" s="26">
        <f aca="true" t="shared" si="16" ref="C73:C86">SUM(D73:F73)</f>
        <v>176</v>
      </c>
      <c r="D73" s="54">
        <v>176</v>
      </c>
      <c r="E73" s="54">
        <v>0</v>
      </c>
      <c r="F73" s="54">
        <v>0</v>
      </c>
      <c r="G73" s="49">
        <f aca="true" t="shared" si="17" ref="G73:G86">SUM(H73:J73)</f>
        <v>30.332178</v>
      </c>
      <c r="H73" s="55">
        <v>30.332178</v>
      </c>
      <c r="I73" s="55">
        <v>0</v>
      </c>
      <c r="J73" s="55">
        <v>0</v>
      </c>
      <c r="K73" s="54">
        <v>47726547</v>
      </c>
    </row>
    <row r="74" spans="1:11" s="53" customFormat="1" ht="15.75" customHeight="1">
      <c r="A74" s="14"/>
      <c r="B74" s="14" t="s">
        <v>148</v>
      </c>
      <c r="C74" s="26">
        <f t="shared" si="16"/>
        <v>60</v>
      </c>
      <c r="D74" s="54">
        <v>60</v>
      </c>
      <c r="E74" s="54">
        <v>0</v>
      </c>
      <c r="F74" s="54">
        <v>0</v>
      </c>
      <c r="G74" s="49">
        <f t="shared" si="17"/>
        <v>7.155247</v>
      </c>
      <c r="H74" s="55">
        <v>7.155247</v>
      </c>
      <c r="I74" s="55">
        <v>0</v>
      </c>
      <c r="J74" s="55">
        <v>0</v>
      </c>
      <c r="K74" s="54">
        <v>130849652</v>
      </c>
    </row>
    <row r="75" spans="1:11" s="53" customFormat="1" ht="15.75" customHeight="1">
      <c r="A75" s="14"/>
      <c r="B75" s="14" t="s">
        <v>149</v>
      </c>
      <c r="C75" s="26">
        <f t="shared" si="16"/>
        <v>100</v>
      </c>
      <c r="D75" s="54">
        <v>70</v>
      </c>
      <c r="E75" s="54">
        <v>26</v>
      </c>
      <c r="F75" s="54">
        <v>4</v>
      </c>
      <c r="G75" s="49">
        <f t="shared" si="17"/>
        <v>29.748747</v>
      </c>
      <c r="H75" s="55">
        <v>14.106068</v>
      </c>
      <c r="I75" s="55">
        <v>14.106772</v>
      </c>
      <c r="J75" s="55">
        <v>1.535907</v>
      </c>
      <c r="K75" s="54">
        <v>235727620</v>
      </c>
    </row>
    <row r="76" spans="1:11" s="53" customFormat="1" ht="15.75" customHeight="1">
      <c r="A76" s="14"/>
      <c r="B76" s="14" t="s">
        <v>156</v>
      </c>
      <c r="C76" s="26">
        <f t="shared" si="16"/>
        <v>6</v>
      </c>
      <c r="D76" s="54">
        <v>0</v>
      </c>
      <c r="E76" s="54">
        <v>5</v>
      </c>
      <c r="F76" s="54">
        <v>1</v>
      </c>
      <c r="G76" s="49">
        <f t="shared" si="17"/>
        <v>0.1419</v>
      </c>
      <c r="H76" s="55">
        <v>0</v>
      </c>
      <c r="I76" s="55">
        <v>0.1116</v>
      </c>
      <c r="J76" s="55">
        <v>0.0303</v>
      </c>
      <c r="K76" s="54">
        <v>114080</v>
      </c>
    </row>
    <row r="77" spans="1:11" s="53" customFormat="1" ht="15.75" customHeight="1">
      <c r="A77" s="14"/>
      <c r="B77" s="14" t="s">
        <v>151</v>
      </c>
      <c r="C77" s="26">
        <f t="shared" si="16"/>
        <v>5</v>
      </c>
      <c r="D77" s="54">
        <v>3</v>
      </c>
      <c r="E77" s="54">
        <v>2</v>
      </c>
      <c r="F77" s="54">
        <v>0</v>
      </c>
      <c r="G77" s="49">
        <f t="shared" si="17"/>
        <v>0.3665</v>
      </c>
      <c r="H77" s="55">
        <v>0.294</v>
      </c>
      <c r="I77" s="55">
        <v>0.0725</v>
      </c>
      <c r="J77" s="55">
        <v>0</v>
      </c>
      <c r="K77" s="54">
        <v>1940400</v>
      </c>
    </row>
    <row r="78" spans="1:11" s="53" customFormat="1" ht="15.75" customHeight="1">
      <c r="A78" s="14"/>
      <c r="B78" s="14" t="s">
        <v>152</v>
      </c>
      <c r="C78" s="26">
        <f t="shared" si="16"/>
        <v>88</v>
      </c>
      <c r="D78" s="54">
        <v>88</v>
      </c>
      <c r="E78" s="54">
        <v>0</v>
      </c>
      <c r="F78" s="54">
        <v>0</v>
      </c>
      <c r="G78" s="49">
        <f t="shared" si="17"/>
        <v>7.344886</v>
      </c>
      <c r="H78" s="55">
        <v>7.344886</v>
      </c>
      <c r="I78" s="55">
        <v>0</v>
      </c>
      <c r="J78" s="55">
        <v>0</v>
      </c>
      <c r="K78" s="54">
        <v>77584889</v>
      </c>
    </row>
    <row r="79" spans="1:11" s="53" customFormat="1" ht="15.75" customHeight="1">
      <c r="A79" s="14"/>
      <c r="B79" s="14" t="s">
        <v>153</v>
      </c>
      <c r="C79" s="26">
        <f t="shared" si="16"/>
        <v>17</v>
      </c>
      <c r="D79" s="54">
        <v>17</v>
      </c>
      <c r="E79" s="54">
        <v>0</v>
      </c>
      <c r="F79" s="54">
        <v>0</v>
      </c>
      <c r="G79" s="49">
        <f t="shared" si="17"/>
        <v>0.46</v>
      </c>
      <c r="H79" s="55">
        <v>0.46</v>
      </c>
      <c r="I79" s="55">
        <v>0</v>
      </c>
      <c r="J79" s="55">
        <v>0</v>
      </c>
      <c r="K79" s="54">
        <v>3345244</v>
      </c>
    </row>
    <row r="80" spans="1:11" s="53" customFormat="1" ht="15.75" customHeight="1">
      <c r="A80" s="14"/>
      <c r="B80" s="14" t="s">
        <v>154</v>
      </c>
      <c r="C80" s="26">
        <f t="shared" si="16"/>
        <v>48</v>
      </c>
      <c r="D80" s="54">
        <v>48</v>
      </c>
      <c r="E80" s="54">
        <v>0</v>
      </c>
      <c r="F80" s="54">
        <v>0</v>
      </c>
      <c r="G80" s="49">
        <f t="shared" si="17"/>
        <v>4.27761</v>
      </c>
      <c r="H80" s="55">
        <v>4.27761</v>
      </c>
      <c r="I80" s="55">
        <v>0</v>
      </c>
      <c r="J80" s="55">
        <v>0</v>
      </c>
      <c r="K80" s="54">
        <v>31236804</v>
      </c>
    </row>
    <row r="81" spans="1:11" s="53" customFormat="1" ht="15.75" customHeight="1">
      <c r="A81" s="14"/>
      <c r="B81" s="14" t="s">
        <v>157</v>
      </c>
      <c r="C81" s="26">
        <f t="shared" si="16"/>
        <v>6</v>
      </c>
      <c r="D81" s="54">
        <v>6</v>
      </c>
      <c r="E81" s="54">
        <v>0</v>
      </c>
      <c r="F81" s="54">
        <v>0</v>
      </c>
      <c r="G81" s="49">
        <f t="shared" si="17"/>
        <v>0.4485</v>
      </c>
      <c r="H81" s="55">
        <v>0.4485</v>
      </c>
      <c r="I81" s="55">
        <v>0</v>
      </c>
      <c r="J81" s="55">
        <v>0</v>
      </c>
      <c r="K81" s="54">
        <v>2614141</v>
      </c>
    </row>
    <row r="82" spans="1:11" s="53" customFormat="1" ht="15.75" customHeight="1">
      <c r="A82" s="14"/>
      <c r="B82" s="14" t="s">
        <v>155</v>
      </c>
      <c r="C82" s="26">
        <f t="shared" si="16"/>
        <v>10</v>
      </c>
      <c r="D82" s="54">
        <v>10</v>
      </c>
      <c r="E82" s="54">
        <v>0</v>
      </c>
      <c r="F82" s="54">
        <v>0</v>
      </c>
      <c r="G82" s="49">
        <f t="shared" si="17"/>
        <v>0.772387</v>
      </c>
      <c r="H82" s="55">
        <v>0.772387</v>
      </c>
      <c r="I82" s="55">
        <v>0</v>
      </c>
      <c r="J82" s="55">
        <v>0</v>
      </c>
      <c r="K82" s="54">
        <v>4350810</v>
      </c>
    </row>
    <row r="83" spans="1:11" s="53" customFormat="1" ht="15.75" customHeight="1">
      <c r="A83" s="14"/>
      <c r="B83" s="14" t="s">
        <v>158</v>
      </c>
      <c r="C83" s="26">
        <f t="shared" si="16"/>
        <v>185</v>
      </c>
      <c r="D83" s="54">
        <v>185</v>
      </c>
      <c r="E83" s="54">
        <v>0</v>
      </c>
      <c r="F83" s="54">
        <v>0</v>
      </c>
      <c r="G83" s="49">
        <f t="shared" si="17"/>
        <v>29.3401</v>
      </c>
      <c r="H83" s="55">
        <v>29.3401</v>
      </c>
      <c r="I83" s="55">
        <v>0</v>
      </c>
      <c r="J83" s="55">
        <v>0</v>
      </c>
      <c r="K83" s="54">
        <v>224546957</v>
      </c>
    </row>
    <row r="84" spans="1:11" s="53" customFormat="1" ht="15.75" customHeight="1">
      <c r="A84" s="14"/>
      <c r="B84" s="14" t="s">
        <v>159</v>
      </c>
      <c r="C84" s="26">
        <f t="shared" si="16"/>
        <v>3</v>
      </c>
      <c r="D84" s="54">
        <v>3</v>
      </c>
      <c r="E84" s="54">
        <v>0</v>
      </c>
      <c r="F84" s="54">
        <v>0</v>
      </c>
      <c r="G84" s="49">
        <f t="shared" si="17"/>
        <v>1.6</v>
      </c>
      <c r="H84" s="55">
        <v>1.6</v>
      </c>
      <c r="I84" s="55">
        <v>0</v>
      </c>
      <c r="J84" s="55">
        <v>0</v>
      </c>
      <c r="K84" s="54">
        <v>7797835</v>
      </c>
    </row>
    <row r="85" spans="1:11" s="53" customFormat="1" ht="15.75" customHeight="1">
      <c r="A85" s="14"/>
      <c r="B85" s="14" t="s">
        <v>160</v>
      </c>
      <c r="C85" s="26">
        <f t="shared" si="16"/>
        <v>48</v>
      </c>
      <c r="D85" s="54">
        <v>48</v>
      </c>
      <c r="E85" s="54">
        <v>0</v>
      </c>
      <c r="F85" s="54">
        <v>0</v>
      </c>
      <c r="G85" s="49">
        <f t="shared" si="17"/>
        <v>9.199</v>
      </c>
      <c r="H85" s="55">
        <v>9.199</v>
      </c>
      <c r="I85" s="55">
        <v>0</v>
      </c>
      <c r="J85" s="55">
        <v>0</v>
      </c>
      <c r="K85" s="54">
        <v>162251264</v>
      </c>
    </row>
    <row r="86" spans="1:11" s="53" customFormat="1" ht="15.75" customHeight="1">
      <c r="A86" s="14"/>
      <c r="B86" s="14" t="s">
        <v>161</v>
      </c>
      <c r="C86" s="26">
        <f t="shared" si="16"/>
        <v>28</v>
      </c>
      <c r="D86" s="54">
        <v>28</v>
      </c>
      <c r="E86" s="54">
        <v>0</v>
      </c>
      <c r="F86" s="54">
        <v>0</v>
      </c>
      <c r="G86" s="49">
        <f t="shared" si="17"/>
        <v>1.90592</v>
      </c>
      <c r="H86" s="55">
        <v>1.90592</v>
      </c>
      <c r="I86" s="55">
        <v>0</v>
      </c>
      <c r="J86" s="55">
        <v>0</v>
      </c>
      <c r="K86" s="54">
        <v>32802707</v>
      </c>
    </row>
    <row r="87" spans="1:11" ht="16.5">
      <c r="A87" s="6"/>
      <c r="B87" s="24" t="s">
        <v>134</v>
      </c>
      <c r="C87" s="26">
        <f>SUM(D87:F87)</f>
        <v>4</v>
      </c>
      <c r="D87" s="20">
        <v>0</v>
      </c>
      <c r="E87" s="20">
        <v>0</v>
      </c>
      <c r="F87" s="20">
        <v>4</v>
      </c>
      <c r="G87" s="49">
        <f aca="true" t="shared" si="18" ref="G87:G103">SUM(H87:J87)</f>
        <v>0.1741</v>
      </c>
      <c r="H87" s="49">
        <v>0</v>
      </c>
      <c r="I87" s="49">
        <v>0</v>
      </c>
      <c r="J87" s="49">
        <v>0.1741</v>
      </c>
      <c r="K87" s="26">
        <v>1078552</v>
      </c>
    </row>
    <row r="88" spans="1:11" ht="15.75" customHeight="1">
      <c r="A88" s="6"/>
      <c r="B88" s="24" t="s">
        <v>135</v>
      </c>
      <c r="C88" s="26">
        <f>SUM(D88:F88)</f>
        <v>1</v>
      </c>
      <c r="D88" s="20">
        <v>0</v>
      </c>
      <c r="E88" s="20">
        <v>0</v>
      </c>
      <c r="F88" s="20">
        <v>1</v>
      </c>
      <c r="G88" s="49">
        <f t="shared" si="18"/>
        <v>0.2426</v>
      </c>
      <c r="H88" s="49">
        <v>0</v>
      </c>
      <c r="I88" s="49">
        <v>0</v>
      </c>
      <c r="J88" s="49">
        <v>0.2426</v>
      </c>
      <c r="K88" s="20">
        <v>651381</v>
      </c>
    </row>
    <row r="89" spans="1:11" ht="15.75" customHeight="1">
      <c r="A89" s="6"/>
      <c r="B89" s="24" t="s">
        <v>136</v>
      </c>
      <c r="C89" s="26">
        <f aca="true" t="shared" si="19" ref="C89:C103">SUM(D89:F89)</f>
        <v>2</v>
      </c>
      <c r="D89" s="20">
        <v>0</v>
      </c>
      <c r="E89" s="20">
        <v>0</v>
      </c>
      <c r="F89" s="20">
        <v>2</v>
      </c>
      <c r="G89" s="49">
        <f t="shared" si="18"/>
        <v>0.1477</v>
      </c>
      <c r="H89" s="49">
        <v>0</v>
      </c>
      <c r="I89" s="49">
        <v>0</v>
      </c>
      <c r="J89" s="49">
        <v>0.1477</v>
      </c>
      <c r="K89" s="20">
        <v>436953</v>
      </c>
    </row>
    <row r="90" spans="1:11" ht="15.75" customHeight="1">
      <c r="A90" s="6"/>
      <c r="B90" s="24" t="s">
        <v>137</v>
      </c>
      <c r="C90" s="26">
        <f t="shared" si="19"/>
        <v>3</v>
      </c>
      <c r="D90" s="20">
        <v>0</v>
      </c>
      <c r="E90" s="20">
        <v>0</v>
      </c>
      <c r="F90" s="20">
        <v>3</v>
      </c>
      <c r="G90" s="49">
        <f t="shared" si="18"/>
        <v>0.4349</v>
      </c>
      <c r="H90" s="49">
        <v>0</v>
      </c>
      <c r="I90" s="49">
        <v>0</v>
      </c>
      <c r="J90" s="49">
        <v>0.4349</v>
      </c>
      <c r="K90" s="20">
        <v>6393030</v>
      </c>
    </row>
    <row r="91" spans="1:11" ht="15.75" customHeight="1">
      <c r="A91" s="6"/>
      <c r="B91" s="24" t="s">
        <v>138</v>
      </c>
      <c r="C91" s="26">
        <f t="shared" si="19"/>
        <v>4</v>
      </c>
      <c r="D91" s="20">
        <v>0</v>
      </c>
      <c r="E91" s="20">
        <v>0</v>
      </c>
      <c r="F91" s="20">
        <v>4</v>
      </c>
      <c r="G91" s="49">
        <f t="shared" si="18"/>
        <v>0.8378</v>
      </c>
      <c r="H91" s="49">
        <v>0</v>
      </c>
      <c r="I91" s="49">
        <v>0</v>
      </c>
      <c r="J91" s="49">
        <v>0.8378</v>
      </c>
      <c r="K91" s="20">
        <v>8357057</v>
      </c>
    </row>
    <row r="92" spans="1:11" ht="15.75" customHeight="1">
      <c r="A92" s="6"/>
      <c r="B92" s="24" t="s">
        <v>139</v>
      </c>
      <c r="C92" s="26">
        <f t="shared" si="19"/>
        <v>6</v>
      </c>
      <c r="D92" s="20">
        <v>0</v>
      </c>
      <c r="E92" s="20">
        <v>0</v>
      </c>
      <c r="F92" s="20">
        <v>6</v>
      </c>
      <c r="G92" s="49">
        <f t="shared" si="18"/>
        <v>0.3999</v>
      </c>
      <c r="H92" s="49">
        <v>0</v>
      </c>
      <c r="I92" s="49">
        <v>0</v>
      </c>
      <c r="J92" s="49">
        <v>0.3999</v>
      </c>
      <c r="K92" s="20">
        <v>2871820</v>
      </c>
    </row>
    <row r="93" spans="1:11" ht="15.75" customHeight="1">
      <c r="A93" s="63"/>
      <c r="B93" s="27" t="s">
        <v>140</v>
      </c>
      <c r="C93" s="65">
        <f t="shared" si="19"/>
        <v>7</v>
      </c>
      <c r="D93" s="58">
        <v>0</v>
      </c>
      <c r="E93" s="58">
        <v>0</v>
      </c>
      <c r="F93" s="58">
        <v>7</v>
      </c>
      <c r="G93" s="52">
        <f t="shared" si="18"/>
        <v>0.2055</v>
      </c>
      <c r="H93" s="52">
        <v>0</v>
      </c>
      <c r="I93" s="52">
        <v>0</v>
      </c>
      <c r="J93" s="52">
        <v>0.2055</v>
      </c>
      <c r="K93" s="58">
        <v>1369966</v>
      </c>
    </row>
    <row r="94" spans="1:11" ht="16.5">
      <c r="A94" s="6"/>
      <c r="B94" s="24" t="s">
        <v>141</v>
      </c>
      <c r="C94" s="26">
        <f t="shared" si="19"/>
        <v>1</v>
      </c>
      <c r="D94" s="20">
        <v>0</v>
      </c>
      <c r="E94" s="20">
        <v>0</v>
      </c>
      <c r="F94" s="20">
        <v>1</v>
      </c>
      <c r="G94" s="49">
        <f t="shared" si="18"/>
        <v>0.1299</v>
      </c>
      <c r="H94" s="49">
        <v>0</v>
      </c>
      <c r="I94" s="49">
        <v>0</v>
      </c>
      <c r="J94" s="49">
        <v>0.1299</v>
      </c>
      <c r="K94" s="26">
        <v>1128162</v>
      </c>
    </row>
    <row r="95" spans="1:11" ht="15.75" customHeight="1">
      <c r="A95" s="6"/>
      <c r="B95" s="24" t="s">
        <v>142</v>
      </c>
      <c r="C95" s="26">
        <f t="shared" si="19"/>
        <v>3</v>
      </c>
      <c r="D95" s="20">
        <v>0</v>
      </c>
      <c r="E95" s="20">
        <v>0</v>
      </c>
      <c r="F95" s="20">
        <v>3</v>
      </c>
      <c r="G95" s="49">
        <f t="shared" si="18"/>
        <v>0.6449</v>
      </c>
      <c r="H95" s="49">
        <v>0</v>
      </c>
      <c r="I95" s="49">
        <v>0</v>
      </c>
      <c r="J95" s="49">
        <v>0.6449</v>
      </c>
      <c r="K95" s="20">
        <v>4290842</v>
      </c>
    </row>
    <row r="96" spans="1:11" ht="15.75" customHeight="1">
      <c r="A96" s="6"/>
      <c r="B96" s="24" t="s">
        <v>143</v>
      </c>
      <c r="C96" s="26">
        <f t="shared" si="19"/>
        <v>4</v>
      </c>
      <c r="D96" s="20">
        <v>0</v>
      </c>
      <c r="E96" s="20">
        <v>0</v>
      </c>
      <c r="F96" s="20">
        <v>4</v>
      </c>
      <c r="G96" s="49">
        <f t="shared" si="18"/>
        <v>0.0813</v>
      </c>
      <c r="H96" s="49">
        <v>0</v>
      </c>
      <c r="I96" s="49">
        <v>0</v>
      </c>
      <c r="J96" s="49">
        <v>0.0813</v>
      </c>
      <c r="K96" s="20">
        <v>505688</v>
      </c>
    </row>
    <row r="97" spans="1:11" s="53" customFormat="1" ht="15.75" customHeight="1">
      <c r="A97" s="14"/>
      <c r="B97" s="14" t="s">
        <v>150</v>
      </c>
      <c r="C97" s="26">
        <f t="shared" si="19"/>
        <v>117</v>
      </c>
      <c r="D97" s="54">
        <v>117</v>
      </c>
      <c r="E97" s="54">
        <v>0</v>
      </c>
      <c r="F97" s="54">
        <v>0</v>
      </c>
      <c r="G97" s="49">
        <f t="shared" si="18"/>
        <v>30.383522</v>
      </c>
      <c r="H97" s="55">
        <v>30.383522</v>
      </c>
      <c r="I97" s="55">
        <v>0</v>
      </c>
      <c r="J97" s="55">
        <v>0</v>
      </c>
      <c r="K97" s="54">
        <v>248861809</v>
      </c>
    </row>
    <row r="98" spans="1:11" s="53" customFormat="1" ht="15.75" customHeight="1">
      <c r="A98" s="14"/>
      <c r="B98" s="14" t="s">
        <v>162</v>
      </c>
      <c r="C98" s="26">
        <f t="shared" si="19"/>
        <v>30</v>
      </c>
      <c r="D98" s="54">
        <v>30</v>
      </c>
      <c r="E98" s="54">
        <v>0</v>
      </c>
      <c r="F98" s="54">
        <v>0</v>
      </c>
      <c r="G98" s="49">
        <f t="shared" si="18"/>
        <v>8.710099</v>
      </c>
      <c r="H98" s="55">
        <v>8.710099</v>
      </c>
      <c r="I98" s="55">
        <v>0</v>
      </c>
      <c r="J98" s="55">
        <v>0</v>
      </c>
      <c r="K98" s="54">
        <v>49051873</v>
      </c>
    </row>
    <row r="99" spans="1:11" s="53" customFormat="1" ht="15.75" customHeight="1">
      <c r="A99" s="14"/>
      <c r="B99" s="14" t="s">
        <v>163</v>
      </c>
      <c r="C99" s="26">
        <f t="shared" si="19"/>
        <v>8</v>
      </c>
      <c r="D99" s="54">
        <v>8</v>
      </c>
      <c r="E99" s="54">
        <v>0</v>
      </c>
      <c r="F99" s="54">
        <v>0</v>
      </c>
      <c r="G99" s="49">
        <f t="shared" si="18"/>
        <v>1.3261</v>
      </c>
      <c r="H99" s="55">
        <v>1.3261</v>
      </c>
      <c r="I99" s="55">
        <v>0</v>
      </c>
      <c r="J99" s="55">
        <v>0</v>
      </c>
      <c r="K99" s="54">
        <v>6915571</v>
      </c>
    </row>
    <row r="100" spans="1:11" s="53" customFormat="1" ht="15.75" customHeight="1">
      <c r="A100" s="14"/>
      <c r="B100" s="14" t="s">
        <v>164</v>
      </c>
      <c r="C100" s="26">
        <f t="shared" si="19"/>
        <v>59</v>
      </c>
      <c r="D100" s="54">
        <v>59</v>
      </c>
      <c r="E100" s="54">
        <v>0</v>
      </c>
      <c r="F100" s="54">
        <v>0</v>
      </c>
      <c r="G100" s="49">
        <f t="shared" si="18"/>
        <v>12.563187</v>
      </c>
      <c r="H100" s="55">
        <v>12.563187</v>
      </c>
      <c r="I100" s="55">
        <v>0</v>
      </c>
      <c r="J100" s="55">
        <v>0</v>
      </c>
      <c r="K100" s="54">
        <v>139821698</v>
      </c>
    </row>
    <row r="101" spans="1:11" s="23" customFormat="1" ht="15.75" customHeight="1">
      <c r="A101" s="6"/>
      <c r="B101" s="24" t="s">
        <v>144</v>
      </c>
      <c r="C101" s="26">
        <f t="shared" si="19"/>
        <v>77</v>
      </c>
      <c r="D101" s="20">
        <v>27</v>
      </c>
      <c r="E101" s="20">
        <v>0</v>
      </c>
      <c r="F101" s="20">
        <v>50</v>
      </c>
      <c r="G101" s="49">
        <f t="shared" si="18"/>
        <v>14.45812</v>
      </c>
      <c r="H101" s="49">
        <v>2.59526</v>
      </c>
      <c r="I101" s="49">
        <v>0</v>
      </c>
      <c r="J101" s="49">
        <v>11.86286</v>
      </c>
      <c r="K101" s="20">
        <v>143464220</v>
      </c>
    </row>
    <row r="102" spans="1:11" s="23" customFormat="1" ht="15.75" customHeight="1">
      <c r="A102" s="6"/>
      <c r="B102" s="24" t="s">
        <v>145</v>
      </c>
      <c r="C102" s="26">
        <f t="shared" si="19"/>
        <v>58</v>
      </c>
      <c r="D102" s="20">
        <v>31</v>
      </c>
      <c r="E102" s="20">
        <v>0</v>
      </c>
      <c r="F102" s="20">
        <v>27</v>
      </c>
      <c r="G102" s="49">
        <f t="shared" si="18"/>
        <v>7.760826</v>
      </c>
      <c r="H102" s="49">
        <v>2.851526</v>
      </c>
      <c r="I102" s="49">
        <v>0</v>
      </c>
      <c r="J102" s="49">
        <v>4.9093</v>
      </c>
      <c r="K102" s="20">
        <v>45086898</v>
      </c>
    </row>
    <row r="103" spans="1:11" s="23" customFormat="1" ht="15.75" customHeight="1">
      <c r="A103" s="6"/>
      <c r="B103" s="24" t="s">
        <v>146</v>
      </c>
      <c r="C103" s="26">
        <f t="shared" si="19"/>
        <v>35</v>
      </c>
      <c r="D103" s="20">
        <v>8</v>
      </c>
      <c r="E103" s="20">
        <v>0</v>
      </c>
      <c r="F103" s="20">
        <v>27</v>
      </c>
      <c r="G103" s="49">
        <f t="shared" si="18"/>
        <v>6.626786</v>
      </c>
      <c r="H103" s="49">
        <v>1.085059</v>
      </c>
      <c r="I103" s="49">
        <v>0</v>
      </c>
      <c r="J103" s="49">
        <v>5.541727</v>
      </c>
      <c r="K103" s="20">
        <v>43510037</v>
      </c>
    </row>
    <row r="104" spans="1:11" s="53" customFormat="1" ht="15.75" customHeight="1">
      <c r="A104" s="19" t="s">
        <v>30</v>
      </c>
      <c r="B104" s="93"/>
      <c r="C104" s="90">
        <f aca="true" t="shared" si="20" ref="C104:K104">SUM(C105:C108)</f>
        <v>5</v>
      </c>
      <c r="D104" s="90">
        <f t="shared" si="20"/>
        <v>0</v>
      </c>
      <c r="E104" s="90">
        <f t="shared" si="20"/>
        <v>4</v>
      </c>
      <c r="F104" s="90">
        <f t="shared" si="20"/>
        <v>1</v>
      </c>
      <c r="G104" s="91">
        <f t="shared" si="20"/>
        <v>0.223544</v>
      </c>
      <c r="H104" s="91">
        <f t="shared" si="20"/>
        <v>0</v>
      </c>
      <c r="I104" s="91">
        <f t="shared" si="20"/>
        <v>0.16794399999999998</v>
      </c>
      <c r="J104" s="91">
        <f t="shared" si="20"/>
        <v>0.0556</v>
      </c>
      <c r="K104" s="97">
        <f t="shared" si="20"/>
        <v>179032</v>
      </c>
    </row>
    <row r="105" spans="1:11" ht="15.75" customHeight="1">
      <c r="A105" s="6"/>
      <c r="B105" s="14" t="s">
        <v>129</v>
      </c>
      <c r="C105" s="20">
        <f>SUM(D105:F105)</f>
        <v>1</v>
      </c>
      <c r="D105" s="20">
        <v>0</v>
      </c>
      <c r="E105" s="20">
        <v>0</v>
      </c>
      <c r="F105" s="20">
        <v>1</v>
      </c>
      <c r="G105" s="49">
        <f>SUM(H105:J105)</f>
        <v>0.0556</v>
      </c>
      <c r="H105" s="49">
        <v>0</v>
      </c>
      <c r="I105" s="49">
        <v>0</v>
      </c>
      <c r="J105" s="49">
        <v>0.0556</v>
      </c>
      <c r="K105" s="20">
        <v>179032</v>
      </c>
    </row>
    <row r="106" spans="1:11" ht="15.75" customHeight="1">
      <c r="A106" s="6"/>
      <c r="B106" s="24" t="s">
        <v>130</v>
      </c>
      <c r="C106" s="20">
        <f>SUM(D106:F106)</f>
        <v>1</v>
      </c>
      <c r="D106" s="20">
        <v>0</v>
      </c>
      <c r="E106" s="20">
        <v>1</v>
      </c>
      <c r="F106" s="20">
        <v>0</v>
      </c>
      <c r="G106" s="49">
        <f>SUM(H106:J106)</f>
        <v>0.106608</v>
      </c>
      <c r="H106" s="49">
        <v>0</v>
      </c>
      <c r="I106" s="49">
        <v>0.106608</v>
      </c>
      <c r="J106" s="49">
        <v>0</v>
      </c>
      <c r="K106" s="20">
        <v>0</v>
      </c>
    </row>
    <row r="107" spans="1:11" ht="15.75" customHeight="1">
      <c r="A107" s="6"/>
      <c r="B107" s="24" t="s">
        <v>132</v>
      </c>
      <c r="C107" s="20">
        <f>SUM(D107:F107)</f>
        <v>1</v>
      </c>
      <c r="D107" s="20">
        <v>0</v>
      </c>
      <c r="E107" s="20">
        <v>1</v>
      </c>
      <c r="F107" s="20">
        <v>0</v>
      </c>
      <c r="G107" s="49">
        <f>SUM(H107:J107)</f>
        <v>0.001</v>
      </c>
      <c r="H107" s="49">
        <v>0</v>
      </c>
      <c r="I107" s="49">
        <v>0.001</v>
      </c>
      <c r="J107" s="49">
        <v>0</v>
      </c>
      <c r="K107" s="20">
        <v>0</v>
      </c>
    </row>
    <row r="108" spans="1:11" ht="18.75" customHeight="1">
      <c r="A108" s="6"/>
      <c r="B108" s="14" t="s">
        <v>131</v>
      </c>
      <c r="C108" s="20">
        <f>SUM(D108:F108)</f>
        <v>2</v>
      </c>
      <c r="D108" s="20">
        <v>0</v>
      </c>
      <c r="E108" s="20">
        <v>2</v>
      </c>
      <c r="F108" s="20">
        <v>0</v>
      </c>
      <c r="G108" s="49">
        <f>SUM(H108:J108)</f>
        <v>0.060336</v>
      </c>
      <c r="H108" s="49">
        <v>0</v>
      </c>
      <c r="I108" s="49">
        <v>0.060336</v>
      </c>
      <c r="J108" s="49">
        <v>0</v>
      </c>
      <c r="K108" s="20" t="s">
        <v>22</v>
      </c>
    </row>
    <row r="109" spans="1:11" s="53" customFormat="1" ht="15.75" customHeight="1">
      <c r="A109" s="19" t="s">
        <v>31</v>
      </c>
      <c r="B109" s="93"/>
      <c r="C109" s="90">
        <f aca="true" t="shared" si="21" ref="C109:K109">SUM(C110:C121)</f>
        <v>212</v>
      </c>
      <c r="D109" s="90">
        <f t="shared" si="21"/>
        <v>107</v>
      </c>
      <c r="E109" s="90">
        <f t="shared" si="21"/>
        <v>104</v>
      </c>
      <c r="F109" s="90">
        <f t="shared" si="21"/>
        <v>1</v>
      </c>
      <c r="G109" s="91">
        <f t="shared" si="21"/>
        <v>44.793397000000006</v>
      </c>
      <c r="H109" s="91">
        <f t="shared" si="21"/>
        <v>13.551281000000001</v>
      </c>
      <c r="I109" s="91">
        <f t="shared" si="21"/>
        <v>31.188116</v>
      </c>
      <c r="J109" s="91">
        <f t="shared" si="21"/>
        <v>0.054</v>
      </c>
      <c r="K109" s="95">
        <f t="shared" si="21"/>
        <v>58590041</v>
      </c>
    </row>
    <row r="110" spans="1:11" ht="15.75" customHeight="1">
      <c r="A110" s="6"/>
      <c r="B110" s="14" t="s">
        <v>89</v>
      </c>
      <c r="C110" s="20">
        <f>SUM(D110:F110)</f>
        <v>25</v>
      </c>
      <c r="D110" s="20">
        <v>23</v>
      </c>
      <c r="E110" s="20">
        <v>2</v>
      </c>
      <c r="F110" s="20">
        <v>0</v>
      </c>
      <c r="G110" s="49">
        <f aca="true" t="shared" si="22" ref="G110:G128">SUM(H110:J110)</f>
        <v>0.472969</v>
      </c>
      <c r="H110" s="49">
        <v>0.42778</v>
      </c>
      <c r="I110" s="49">
        <v>0.045189</v>
      </c>
      <c r="J110" s="49">
        <v>0</v>
      </c>
      <c r="K110" s="20">
        <v>3226005</v>
      </c>
    </row>
    <row r="111" spans="1:11" ht="15.75" customHeight="1">
      <c r="A111" s="6"/>
      <c r="B111" s="24" t="s">
        <v>90</v>
      </c>
      <c r="C111" s="20">
        <f aca="true" t="shared" si="23" ref="C111:C132">SUM(D111:F111)</f>
        <v>55</v>
      </c>
      <c r="D111" s="20">
        <v>35</v>
      </c>
      <c r="E111" s="20">
        <v>20</v>
      </c>
      <c r="F111" s="20">
        <v>0</v>
      </c>
      <c r="G111" s="49">
        <f t="shared" si="22"/>
        <v>6.70366</v>
      </c>
      <c r="H111" s="49">
        <v>3.966368</v>
      </c>
      <c r="I111" s="49">
        <v>2.737292</v>
      </c>
      <c r="J111" s="49">
        <v>0</v>
      </c>
      <c r="K111" s="20">
        <v>14982518</v>
      </c>
    </row>
    <row r="112" spans="1:11" ht="15.75" customHeight="1">
      <c r="A112" s="6"/>
      <c r="B112" s="24" t="s">
        <v>91</v>
      </c>
      <c r="C112" s="20">
        <f t="shared" si="23"/>
        <v>26</v>
      </c>
      <c r="D112" s="20">
        <v>26</v>
      </c>
      <c r="E112" s="20">
        <v>0</v>
      </c>
      <c r="F112" s="20">
        <v>0</v>
      </c>
      <c r="G112" s="49">
        <f t="shared" si="22"/>
        <v>0.994229</v>
      </c>
      <c r="H112" s="49">
        <v>0.994229</v>
      </c>
      <c r="I112" s="49">
        <v>0</v>
      </c>
      <c r="J112" s="49">
        <v>0</v>
      </c>
      <c r="K112" s="20">
        <v>7677890</v>
      </c>
    </row>
    <row r="113" spans="1:11" ht="15.75" customHeight="1">
      <c r="A113" s="6"/>
      <c r="B113" s="24" t="s">
        <v>92</v>
      </c>
      <c r="C113" s="20">
        <f t="shared" si="23"/>
        <v>24</v>
      </c>
      <c r="D113" s="20">
        <v>6</v>
      </c>
      <c r="E113" s="20">
        <v>18</v>
      </c>
      <c r="F113" s="20">
        <v>0</v>
      </c>
      <c r="G113" s="49">
        <f t="shared" si="22"/>
        <v>1.963082</v>
      </c>
      <c r="H113" s="49">
        <v>0.020164</v>
      </c>
      <c r="I113" s="49">
        <v>1.942918</v>
      </c>
      <c r="J113" s="49">
        <v>0</v>
      </c>
      <c r="K113" s="20">
        <v>836996</v>
      </c>
    </row>
    <row r="114" spans="1:11" ht="15.75" customHeight="1">
      <c r="A114" s="6"/>
      <c r="B114" s="24" t="s">
        <v>93</v>
      </c>
      <c r="C114" s="20">
        <f t="shared" si="23"/>
        <v>11</v>
      </c>
      <c r="D114" s="20">
        <v>11</v>
      </c>
      <c r="E114" s="20">
        <v>0</v>
      </c>
      <c r="F114" s="20">
        <v>0</v>
      </c>
      <c r="G114" s="49">
        <f t="shared" si="22"/>
        <v>7.920765</v>
      </c>
      <c r="H114" s="49">
        <v>7.920765</v>
      </c>
      <c r="I114" s="49">
        <v>0</v>
      </c>
      <c r="J114" s="49">
        <v>0</v>
      </c>
      <c r="K114" s="20">
        <v>29462335</v>
      </c>
    </row>
    <row r="115" spans="1:11" ht="15.75" customHeight="1">
      <c r="A115" s="6"/>
      <c r="B115" s="24" t="s">
        <v>94</v>
      </c>
      <c r="C115" s="20">
        <f t="shared" si="23"/>
        <v>6</v>
      </c>
      <c r="D115" s="20">
        <v>6</v>
      </c>
      <c r="E115" s="20">
        <v>0</v>
      </c>
      <c r="F115" s="20">
        <v>0</v>
      </c>
      <c r="G115" s="49">
        <f t="shared" si="22"/>
        <v>0.221975</v>
      </c>
      <c r="H115" s="49">
        <v>0.221975</v>
      </c>
      <c r="I115" s="49">
        <v>0</v>
      </c>
      <c r="J115" s="49">
        <v>0</v>
      </c>
      <c r="K115" s="20">
        <v>1611720</v>
      </c>
    </row>
    <row r="116" spans="1:11" ht="15.75" customHeight="1">
      <c r="A116" s="6"/>
      <c r="B116" s="24" t="s">
        <v>95</v>
      </c>
      <c r="C116" s="20">
        <f t="shared" si="23"/>
        <v>24</v>
      </c>
      <c r="D116" s="20">
        <v>0</v>
      </c>
      <c r="E116" s="20">
        <v>24</v>
      </c>
      <c r="F116" s="20">
        <v>0</v>
      </c>
      <c r="G116" s="49">
        <f t="shared" si="22"/>
        <v>8.688191</v>
      </c>
      <c r="H116" s="49">
        <v>0</v>
      </c>
      <c r="I116" s="49">
        <v>8.688191</v>
      </c>
      <c r="J116" s="49">
        <v>0</v>
      </c>
      <c r="K116" s="20">
        <v>0</v>
      </c>
    </row>
    <row r="117" spans="1:11" ht="15.75" customHeight="1">
      <c r="A117" s="6"/>
      <c r="B117" s="24" t="s">
        <v>96</v>
      </c>
      <c r="C117" s="20">
        <f t="shared" si="23"/>
        <v>11</v>
      </c>
      <c r="D117" s="20">
        <v>0</v>
      </c>
      <c r="E117" s="20">
        <v>11</v>
      </c>
      <c r="F117" s="20">
        <v>0</v>
      </c>
      <c r="G117" s="49">
        <f t="shared" si="22"/>
        <v>3.902185</v>
      </c>
      <c r="H117" s="49">
        <v>0</v>
      </c>
      <c r="I117" s="49">
        <v>3.902185</v>
      </c>
      <c r="J117" s="49">
        <v>0</v>
      </c>
      <c r="K117" s="20">
        <v>565777</v>
      </c>
    </row>
    <row r="118" spans="1:11" ht="15.75" customHeight="1">
      <c r="A118" s="6"/>
      <c r="B118" s="24" t="s">
        <v>97</v>
      </c>
      <c r="C118" s="20">
        <f t="shared" si="23"/>
        <v>3</v>
      </c>
      <c r="D118" s="20">
        <v>0</v>
      </c>
      <c r="E118" s="20">
        <v>2</v>
      </c>
      <c r="F118" s="20">
        <v>1</v>
      </c>
      <c r="G118" s="49">
        <f t="shared" si="22"/>
        <v>0.066</v>
      </c>
      <c r="H118" s="49">
        <v>0</v>
      </c>
      <c r="I118" s="49">
        <v>0.012</v>
      </c>
      <c r="J118" s="49">
        <v>0.054</v>
      </c>
      <c r="K118" s="20">
        <v>226800</v>
      </c>
    </row>
    <row r="119" spans="1:11" ht="15.75" customHeight="1">
      <c r="A119" s="6"/>
      <c r="B119" s="24" t="s">
        <v>98</v>
      </c>
      <c r="C119" s="20">
        <f t="shared" si="23"/>
        <v>4</v>
      </c>
      <c r="D119" s="20">
        <v>0</v>
      </c>
      <c r="E119" s="20">
        <v>4</v>
      </c>
      <c r="F119" s="20">
        <v>0</v>
      </c>
      <c r="G119" s="49">
        <f t="shared" si="22"/>
        <v>0.5382</v>
      </c>
      <c r="H119" s="49">
        <v>0</v>
      </c>
      <c r="I119" s="49">
        <v>0.5382</v>
      </c>
      <c r="J119" s="49">
        <v>0</v>
      </c>
      <c r="K119" s="20">
        <v>0</v>
      </c>
    </row>
    <row r="120" spans="1:11" ht="15.75" customHeight="1">
      <c r="A120" s="6"/>
      <c r="B120" s="24" t="s">
        <v>99</v>
      </c>
      <c r="C120" s="20">
        <f t="shared" si="23"/>
        <v>19</v>
      </c>
      <c r="D120" s="20">
        <v>0</v>
      </c>
      <c r="E120" s="20">
        <v>19</v>
      </c>
      <c r="F120" s="20">
        <v>0</v>
      </c>
      <c r="G120" s="49">
        <f t="shared" si="22"/>
        <v>2.251458</v>
      </c>
      <c r="H120" s="49">
        <v>0</v>
      </c>
      <c r="I120" s="49">
        <v>2.251458</v>
      </c>
      <c r="J120" s="49">
        <v>0</v>
      </c>
      <c r="K120" s="20">
        <v>0</v>
      </c>
    </row>
    <row r="121" spans="1:11" ht="15.75" customHeight="1">
      <c r="A121" s="6"/>
      <c r="B121" s="24" t="s">
        <v>100</v>
      </c>
      <c r="C121" s="20">
        <f t="shared" si="23"/>
        <v>4</v>
      </c>
      <c r="D121" s="20">
        <v>0</v>
      </c>
      <c r="E121" s="20">
        <v>4</v>
      </c>
      <c r="F121" s="20">
        <v>0</v>
      </c>
      <c r="G121" s="49">
        <f t="shared" si="22"/>
        <v>11.070683</v>
      </c>
      <c r="H121" s="49">
        <v>0</v>
      </c>
      <c r="I121" s="49">
        <v>11.070683</v>
      </c>
      <c r="J121" s="49">
        <v>0</v>
      </c>
      <c r="K121" s="20">
        <v>0</v>
      </c>
    </row>
    <row r="122" spans="1:11" s="53" customFormat="1" ht="15.75" customHeight="1">
      <c r="A122" s="19" t="s">
        <v>32</v>
      </c>
      <c r="B122" s="93"/>
      <c r="C122" s="90">
        <f aca="true" t="shared" si="24" ref="C122:K122">SUM(C123:C128)</f>
        <v>25</v>
      </c>
      <c r="D122" s="90">
        <f t="shared" si="24"/>
        <v>11</v>
      </c>
      <c r="E122" s="90">
        <f t="shared" si="24"/>
        <v>1</v>
      </c>
      <c r="F122" s="90">
        <f t="shared" si="24"/>
        <v>13</v>
      </c>
      <c r="G122" s="91">
        <f t="shared" si="24"/>
        <v>1.125275</v>
      </c>
      <c r="H122" s="91">
        <f t="shared" si="24"/>
        <v>0.304462</v>
      </c>
      <c r="I122" s="91">
        <f t="shared" si="24"/>
        <v>0.1322</v>
      </c>
      <c r="J122" s="91">
        <f t="shared" si="24"/>
        <v>0.688613</v>
      </c>
      <c r="K122" s="95">
        <f t="shared" si="24"/>
        <v>53894450</v>
      </c>
    </row>
    <row r="123" spans="1:11" ht="15.75" customHeight="1">
      <c r="A123" s="14"/>
      <c r="B123" s="14" t="s">
        <v>101</v>
      </c>
      <c r="C123" s="20">
        <f t="shared" si="23"/>
        <v>10</v>
      </c>
      <c r="D123" s="20">
        <v>0</v>
      </c>
      <c r="E123" s="20">
        <v>0</v>
      </c>
      <c r="F123" s="20">
        <v>10</v>
      </c>
      <c r="G123" s="49">
        <f t="shared" si="22"/>
        <v>0.6124</v>
      </c>
      <c r="H123" s="49">
        <v>0</v>
      </c>
      <c r="I123" s="49">
        <v>0</v>
      </c>
      <c r="J123" s="49">
        <v>0.6124</v>
      </c>
      <c r="K123" s="20">
        <v>21001834</v>
      </c>
    </row>
    <row r="124" spans="1:11" ht="15.75" customHeight="1">
      <c r="A124" s="6"/>
      <c r="B124" s="24" t="s">
        <v>102</v>
      </c>
      <c r="C124" s="20">
        <f t="shared" si="23"/>
        <v>2</v>
      </c>
      <c r="D124" s="20">
        <v>0</v>
      </c>
      <c r="E124" s="20">
        <v>0</v>
      </c>
      <c r="F124" s="20">
        <v>2</v>
      </c>
      <c r="G124" s="49">
        <f t="shared" si="22"/>
        <v>0.019613</v>
      </c>
      <c r="H124" s="49">
        <v>0</v>
      </c>
      <c r="I124" s="49">
        <v>0</v>
      </c>
      <c r="J124" s="49">
        <v>0.019613</v>
      </c>
      <c r="K124" s="20">
        <v>2275114</v>
      </c>
    </row>
    <row r="125" spans="1:11" ht="15.75" customHeight="1">
      <c r="A125" s="6"/>
      <c r="B125" s="24" t="s">
        <v>103</v>
      </c>
      <c r="C125" s="20">
        <f t="shared" si="23"/>
        <v>1</v>
      </c>
      <c r="D125" s="20">
        <v>1</v>
      </c>
      <c r="E125" s="20">
        <v>0</v>
      </c>
      <c r="F125" s="20">
        <v>0</v>
      </c>
      <c r="G125" s="49">
        <f t="shared" si="22"/>
        <v>0.1258</v>
      </c>
      <c r="H125" s="49">
        <v>0.1258</v>
      </c>
      <c r="I125" s="49">
        <v>0</v>
      </c>
      <c r="J125" s="49">
        <v>0</v>
      </c>
      <c r="K125" s="20">
        <v>2415360</v>
      </c>
    </row>
    <row r="126" spans="1:11" ht="15.75" customHeight="1">
      <c r="A126" s="6"/>
      <c r="B126" s="24" t="s">
        <v>104</v>
      </c>
      <c r="C126" s="20">
        <f t="shared" si="23"/>
        <v>3</v>
      </c>
      <c r="D126" s="20">
        <v>2</v>
      </c>
      <c r="E126" s="20">
        <v>0</v>
      </c>
      <c r="F126" s="20">
        <v>1</v>
      </c>
      <c r="G126" s="49">
        <f t="shared" si="22"/>
        <v>0.139262</v>
      </c>
      <c r="H126" s="49">
        <v>0.082662</v>
      </c>
      <c r="I126" s="49">
        <v>0</v>
      </c>
      <c r="J126" s="49">
        <v>0.0566</v>
      </c>
      <c r="K126" s="20">
        <v>19148774</v>
      </c>
    </row>
    <row r="127" spans="1:11" ht="15.75" customHeight="1">
      <c r="A127" s="6"/>
      <c r="B127" s="24" t="s">
        <v>105</v>
      </c>
      <c r="C127" s="20">
        <f t="shared" si="23"/>
        <v>8</v>
      </c>
      <c r="D127" s="20">
        <v>8</v>
      </c>
      <c r="E127" s="20">
        <v>0</v>
      </c>
      <c r="F127" s="20">
        <v>0</v>
      </c>
      <c r="G127" s="49">
        <f t="shared" si="22"/>
        <v>0.096</v>
      </c>
      <c r="H127" s="49">
        <v>0.096</v>
      </c>
      <c r="I127" s="49">
        <v>0</v>
      </c>
      <c r="J127" s="49">
        <v>0</v>
      </c>
      <c r="K127" s="20">
        <v>7968006</v>
      </c>
    </row>
    <row r="128" spans="1:11" ht="15.75" customHeight="1">
      <c r="A128" s="6"/>
      <c r="B128" s="24" t="s">
        <v>106</v>
      </c>
      <c r="C128" s="20">
        <f t="shared" si="23"/>
        <v>1</v>
      </c>
      <c r="D128" s="20">
        <v>0</v>
      </c>
      <c r="E128" s="20">
        <v>1</v>
      </c>
      <c r="F128" s="20">
        <v>0</v>
      </c>
      <c r="G128" s="49">
        <f t="shared" si="22"/>
        <v>0.1322</v>
      </c>
      <c r="H128" s="49">
        <v>0</v>
      </c>
      <c r="I128" s="49">
        <v>0.1322</v>
      </c>
      <c r="J128" s="49">
        <v>0</v>
      </c>
      <c r="K128" s="20">
        <v>1085362</v>
      </c>
    </row>
    <row r="129" spans="1:11" s="53" customFormat="1" ht="15.75" customHeight="1">
      <c r="A129" s="19" t="s">
        <v>33</v>
      </c>
      <c r="B129" s="93"/>
      <c r="C129" s="90">
        <f>SUM(C130:C132)</f>
        <v>7</v>
      </c>
      <c r="D129" s="90">
        <f aca="true" t="shared" si="25" ref="D129:K129">SUM(D130:D132)</f>
        <v>3</v>
      </c>
      <c r="E129" s="90">
        <f t="shared" si="25"/>
        <v>0</v>
      </c>
      <c r="F129" s="90">
        <f t="shared" si="25"/>
        <v>4</v>
      </c>
      <c r="G129" s="91">
        <f t="shared" si="25"/>
        <v>0.1035</v>
      </c>
      <c r="H129" s="91">
        <f t="shared" si="25"/>
        <v>0.019686000000000002</v>
      </c>
      <c r="I129" s="91">
        <f t="shared" si="25"/>
        <v>0</v>
      </c>
      <c r="J129" s="91">
        <f t="shared" si="25"/>
        <v>0.083814</v>
      </c>
      <c r="K129" s="95">
        <f t="shared" si="25"/>
        <v>741558</v>
      </c>
    </row>
    <row r="130" spans="1:11" ht="15.75" customHeight="1">
      <c r="A130" s="19"/>
      <c r="B130" s="24" t="s">
        <v>107</v>
      </c>
      <c r="C130" s="20">
        <f t="shared" si="23"/>
        <v>4</v>
      </c>
      <c r="D130" s="20">
        <v>0</v>
      </c>
      <c r="E130" s="20">
        <v>0</v>
      </c>
      <c r="F130" s="20">
        <v>4</v>
      </c>
      <c r="G130" s="49">
        <f>SUM(H130:J130)</f>
        <v>0.083814</v>
      </c>
      <c r="H130" s="49">
        <v>0</v>
      </c>
      <c r="I130" s="49">
        <v>0</v>
      </c>
      <c r="J130" s="49">
        <v>0.083814</v>
      </c>
      <c r="K130" s="20">
        <v>293350</v>
      </c>
    </row>
    <row r="131" spans="1:11" ht="15.75" customHeight="1">
      <c r="A131" s="19"/>
      <c r="B131" s="24" t="s">
        <v>108</v>
      </c>
      <c r="C131" s="20">
        <f t="shared" si="23"/>
        <v>1</v>
      </c>
      <c r="D131" s="20">
        <v>1</v>
      </c>
      <c r="E131" s="20">
        <v>0</v>
      </c>
      <c r="F131" s="20">
        <v>0</v>
      </c>
      <c r="G131" s="49">
        <f>SUM(H131:J131)</f>
        <v>0.0125</v>
      </c>
      <c r="H131" s="49">
        <v>0.0125</v>
      </c>
      <c r="I131" s="49">
        <v>0</v>
      </c>
      <c r="J131" s="49">
        <v>0</v>
      </c>
      <c r="K131" s="20">
        <v>115000</v>
      </c>
    </row>
    <row r="132" spans="1:11" ht="33">
      <c r="A132" s="19"/>
      <c r="B132" s="25" t="s">
        <v>109</v>
      </c>
      <c r="C132" s="20">
        <f t="shared" si="23"/>
        <v>2</v>
      </c>
      <c r="D132" s="20">
        <v>2</v>
      </c>
      <c r="E132" s="20">
        <v>0</v>
      </c>
      <c r="F132" s="20">
        <v>0</v>
      </c>
      <c r="G132" s="49">
        <f>SUM(H132:J132)</f>
        <v>0.007186</v>
      </c>
      <c r="H132" s="49">
        <v>0.007186</v>
      </c>
      <c r="I132" s="49">
        <v>0</v>
      </c>
      <c r="J132" s="49">
        <v>0</v>
      </c>
      <c r="K132" s="20">
        <v>333208</v>
      </c>
    </row>
    <row r="133" spans="1:11" s="53" customFormat="1" ht="15.75" customHeight="1">
      <c r="A133" s="19" t="s">
        <v>40</v>
      </c>
      <c r="B133" s="93"/>
      <c r="C133" s="90">
        <f aca="true" t="shared" si="26" ref="C133:K133">SUM(C134:C136)</f>
        <v>247</v>
      </c>
      <c r="D133" s="90">
        <f t="shared" si="26"/>
        <v>206</v>
      </c>
      <c r="E133" s="90">
        <f t="shared" si="26"/>
        <v>0</v>
      </c>
      <c r="F133" s="90">
        <f t="shared" si="26"/>
        <v>41</v>
      </c>
      <c r="G133" s="91">
        <f t="shared" si="26"/>
        <v>12.853413</v>
      </c>
      <c r="H133" s="91">
        <f t="shared" si="26"/>
        <v>10.641309</v>
      </c>
      <c r="I133" s="91">
        <f t="shared" si="26"/>
        <v>0</v>
      </c>
      <c r="J133" s="91">
        <f t="shared" si="26"/>
        <v>2.212104</v>
      </c>
      <c r="K133" s="95">
        <f t="shared" si="26"/>
        <v>264522684</v>
      </c>
    </row>
    <row r="134" spans="1:11" ht="15.75" customHeight="1">
      <c r="A134" s="22"/>
      <c r="B134" s="27" t="s">
        <v>41</v>
      </c>
      <c r="C134" s="66">
        <f>SUM(D134:F134)</f>
        <v>189</v>
      </c>
      <c r="D134" s="58">
        <v>148</v>
      </c>
      <c r="E134" s="58">
        <v>0</v>
      </c>
      <c r="F134" s="58">
        <v>41</v>
      </c>
      <c r="G134" s="52">
        <f>SUM(H134:J134)</f>
        <v>7.958713</v>
      </c>
      <c r="H134" s="52">
        <v>5.746609</v>
      </c>
      <c r="I134" s="52">
        <v>0</v>
      </c>
      <c r="J134" s="52">
        <v>2.212104</v>
      </c>
      <c r="K134" s="67">
        <f>121316140+40724016</f>
        <v>162040156</v>
      </c>
    </row>
    <row r="135" spans="1:11" ht="15.75" customHeight="1">
      <c r="A135" s="19"/>
      <c r="B135" s="24" t="s">
        <v>42</v>
      </c>
      <c r="C135" s="62">
        <f>SUM(D135:F135)</f>
        <v>48</v>
      </c>
      <c r="D135" s="20">
        <v>48</v>
      </c>
      <c r="E135" s="20">
        <v>0</v>
      </c>
      <c r="F135" s="20">
        <v>0</v>
      </c>
      <c r="G135" s="49">
        <f>SUM(H135:J135)</f>
        <v>3.5483</v>
      </c>
      <c r="H135" s="49">
        <v>3.5483</v>
      </c>
      <c r="I135" s="49">
        <v>0</v>
      </c>
      <c r="J135" s="49">
        <v>0</v>
      </c>
      <c r="K135" s="57">
        <v>85939991</v>
      </c>
    </row>
    <row r="136" spans="1:11" ht="15.75" customHeight="1">
      <c r="A136" s="19"/>
      <c r="B136" s="24" t="s">
        <v>43</v>
      </c>
      <c r="C136" s="62">
        <f>SUM(D136:F136)</f>
        <v>10</v>
      </c>
      <c r="D136" s="56">
        <v>10</v>
      </c>
      <c r="E136" s="20">
        <v>0</v>
      </c>
      <c r="F136" s="20">
        <v>0</v>
      </c>
      <c r="G136" s="49">
        <f>SUM(H136:J136)</f>
        <v>1.3464</v>
      </c>
      <c r="H136" s="49">
        <v>1.3464</v>
      </c>
      <c r="I136" s="49">
        <v>0</v>
      </c>
      <c r="J136" s="49">
        <v>0</v>
      </c>
      <c r="K136" s="57">
        <v>16542537</v>
      </c>
    </row>
    <row r="137" spans="1:11" s="53" customFormat="1" ht="15.75" customHeight="1">
      <c r="A137" s="19" t="s">
        <v>34</v>
      </c>
      <c r="B137" s="93"/>
      <c r="C137" s="90">
        <f aca="true" t="shared" si="27" ref="C137:I137">SUM(C138:C142)</f>
        <v>7</v>
      </c>
      <c r="D137" s="90">
        <f t="shared" si="27"/>
        <v>1</v>
      </c>
      <c r="E137" s="90">
        <f t="shared" si="27"/>
        <v>6</v>
      </c>
      <c r="F137" s="54">
        <f t="shared" si="27"/>
        <v>0</v>
      </c>
      <c r="G137" s="91">
        <f t="shared" si="27"/>
        <v>1.758051</v>
      </c>
      <c r="H137" s="91">
        <f t="shared" si="27"/>
        <v>0.000167</v>
      </c>
      <c r="I137" s="91">
        <f t="shared" si="27"/>
        <v>1.757884</v>
      </c>
      <c r="J137" s="91">
        <v>0</v>
      </c>
      <c r="K137" s="90">
        <f>SUM(K138:K142)</f>
        <v>2457695</v>
      </c>
    </row>
    <row r="138" spans="1:11" ht="15.75" customHeight="1">
      <c r="A138" s="19"/>
      <c r="B138" s="61" t="s">
        <v>35</v>
      </c>
      <c r="C138" s="59">
        <f>SUM(D138:F138)</f>
        <v>2</v>
      </c>
      <c r="D138" s="20">
        <v>0</v>
      </c>
      <c r="E138" s="20">
        <v>2</v>
      </c>
      <c r="F138" s="20">
        <v>0</v>
      </c>
      <c r="G138" s="49">
        <f>SUM(H138:J138)</f>
        <v>0.1652</v>
      </c>
      <c r="H138" s="49">
        <v>0</v>
      </c>
      <c r="I138" s="49">
        <v>0.1652</v>
      </c>
      <c r="J138" s="49">
        <v>0</v>
      </c>
      <c r="K138" s="20">
        <v>462560</v>
      </c>
    </row>
    <row r="139" spans="1:11" ht="15.75" customHeight="1">
      <c r="A139" s="19"/>
      <c r="B139" s="61" t="s">
        <v>36</v>
      </c>
      <c r="C139" s="59">
        <v>1</v>
      </c>
      <c r="D139" s="20">
        <v>0</v>
      </c>
      <c r="E139" s="20">
        <v>1</v>
      </c>
      <c r="F139" s="20">
        <v>0</v>
      </c>
      <c r="G139" s="49">
        <f>SUM(H139:J139)</f>
        <v>0.071084</v>
      </c>
      <c r="H139" s="49">
        <v>0</v>
      </c>
      <c r="I139" s="49">
        <v>0.071084</v>
      </c>
      <c r="J139" s="49">
        <v>0</v>
      </c>
      <c r="K139" s="20">
        <v>220360</v>
      </c>
    </row>
    <row r="140" spans="1:11" ht="15.75" customHeight="1">
      <c r="A140" s="19"/>
      <c r="B140" s="61" t="s">
        <v>37</v>
      </c>
      <c r="C140" s="59">
        <v>2</v>
      </c>
      <c r="D140" s="20">
        <v>0</v>
      </c>
      <c r="E140" s="20">
        <v>2</v>
      </c>
      <c r="F140" s="20">
        <v>0</v>
      </c>
      <c r="G140" s="49">
        <f>SUM(H140:J140)</f>
        <v>0.7691</v>
      </c>
      <c r="H140" s="49">
        <v>0</v>
      </c>
      <c r="I140" s="49">
        <v>0.7691</v>
      </c>
      <c r="J140" s="49">
        <v>0</v>
      </c>
      <c r="K140" s="20">
        <v>999830</v>
      </c>
    </row>
    <row r="141" spans="1:11" ht="15.75" customHeight="1">
      <c r="A141" s="19"/>
      <c r="B141" s="61" t="s">
        <v>38</v>
      </c>
      <c r="C141" s="59">
        <v>1</v>
      </c>
      <c r="D141" s="20">
        <v>0</v>
      </c>
      <c r="E141" s="20">
        <v>1</v>
      </c>
      <c r="F141" s="20">
        <v>0</v>
      </c>
      <c r="G141" s="49">
        <f>SUM(H141:J141)</f>
        <v>0.7525</v>
      </c>
      <c r="H141" s="49">
        <v>0</v>
      </c>
      <c r="I141" s="49">
        <v>0.7525</v>
      </c>
      <c r="J141" s="49">
        <v>0</v>
      </c>
      <c r="K141" s="20">
        <v>752500</v>
      </c>
    </row>
    <row r="142" spans="1:11" ht="15.75" customHeight="1">
      <c r="A142" s="22"/>
      <c r="B142" s="27" t="s">
        <v>39</v>
      </c>
      <c r="C142" s="60">
        <v>1</v>
      </c>
      <c r="D142" s="58">
        <v>1</v>
      </c>
      <c r="E142" s="58">
        <v>0</v>
      </c>
      <c r="F142" s="58">
        <v>0</v>
      </c>
      <c r="G142" s="52">
        <f>SUM(H142:J142)</f>
        <v>0.000167</v>
      </c>
      <c r="H142" s="52">
        <v>0.000167</v>
      </c>
      <c r="I142" s="52">
        <v>0</v>
      </c>
      <c r="J142" s="52">
        <v>0</v>
      </c>
      <c r="K142" s="58">
        <v>22445</v>
      </c>
    </row>
    <row r="143" spans="1:11" ht="13.5" customHeight="1">
      <c r="A143" s="6"/>
      <c r="B143" s="7"/>
      <c r="C143" s="7"/>
      <c r="D143" s="35"/>
      <c r="E143" s="35"/>
      <c r="F143" s="21"/>
      <c r="G143" s="45"/>
      <c r="H143" s="45"/>
      <c r="I143" s="45"/>
      <c r="J143" s="45"/>
      <c r="K143" s="21"/>
    </row>
    <row r="144" spans="1:9" ht="14.25" customHeight="1">
      <c r="A144" s="1"/>
      <c r="G144" s="46" t="s">
        <v>64</v>
      </c>
      <c r="I144" s="45"/>
    </row>
    <row r="145" spans="1:11" ht="14.25" customHeight="1">
      <c r="A145" s="9" t="s">
        <v>4</v>
      </c>
      <c r="C145" s="36" t="s">
        <v>3</v>
      </c>
      <c r="J145" s="46" t="s">
        <v>2</v>
      </c>
      <c r="K145" s="37"/>
    </row>
    <row r="146" spans="1:7" ht="14.25" customHeight="1">
      <c r="A146" s="1"/>
      <c r="G146" s="46" t="s">
        <v>65</v>
      </c>
    </row>
    <row r="147" spans="1:11" ht="14.25" customHeight="1">
      <c r="A147" s="1"/>
      <c r="B147" s="16"/>
      <c r="C147" s="38"/>
      <c r="K147" s="37"/>
    </row>
    <row r="148" spans="1:11" s="1" customFormat="1" ht="16.5">
      <c r="A148" s="9" t="s">
        <v>16</v>
      </c>
      <c r="B148" s="17"/>
      <c r="C148" s="38"/>
      <c r="D148" s="38"/>
      <c r="E148" s="38"/>
      <c r="F148" s="31"/>
      <c r="G148" s="47"/>
      <c r="H148" s="42"/>
      <c r="I148" s="42"/>
      <c r="J148" s="42"/>
      <c r="K148" s="38"/>
    </row>
    <row r="149" spans="1:27" s="1" customFormat="1" ht="15" customHeight="1">
      <c r="A149" s="9" t="s">
        <v>18</v>
      </c>
      <c r="B149" s="2"/>
      <c r="C149" s="39"/>
      <c r="D149" s="39"/>
      <c r="E149" s="39"/>
      <c r="F149" s="39"/>
      <c r="G149" s="48"/>
      <c r="H149" s="48"/>
      <c r="I149" s="48"/>
      <c r="J149" s="42"/>
      <c r="K149" s="31"/>
      <c r="L149" s="10"/>
      <c r="M149" s="10"/>
      <c r="W149" s="10"/>
      <c r="AA149" s="11"/>
    </row>
    <row r="150" spans="1:13" s="1" customFormat="1" ht="15" customHeight="1">
      <c r="A150" s="1" t="s">
        <v>167</v>
      </c>
      <c r="B150" s="2"/>
      <c r="C150" s="38"/>
      <c r="D150" s="38"/>
      <c r="E150" s="38"/>
      <c r="F150" s="38"/>
      <c r="G150" s="47"/>
      <c r="H150" s="47"/>
      <c r="I150" s="47"/>
      <c r="J150" s="42"/>
      <c r="K150" s="40"/>
      <c r="L150" s="2"/>
      <c r="M150" s="2"/>
    </row>
    <row r="151" spans="1:11" ht="15" customHeight="1">
      <c r="A151" s="1" t="s">
        <v>168</v>
      </c>
      <c r="K151" s="40" t="s">
        <v>166</v>
      </c>
    </row>
    <row r="152" ht="16.5">
      <c r="A152" s="12"/>
    </row>
  </sheetData>
  <mergeCells count="10">
    <mergeCell ref="H1:I1"/>
    <mergeCell ref="H2:I2"/>
    <mergeCell ref="J1:K1"/>
    <mergeCell ref="J2:K2"/>
    <mergeCell ref="K6:K7"/>
    <mergeCell ref="A3:K3"/>
    <mergeCell ref="A6:B7"/>
    <mergeCell ref="A4:J4"/>
    <mergeCell ref="C6:F6"/>
    <mergeCell ref="G6:J6"/>
  </mergeCells>
  <printOptions horizontalCentered="1"/>
  <pageMargins left="0.5511811023622047" right="0.15748031496062992" top="0.6692913385826772" bottom="0.6692913385826772" header="0.5118110236220472" footer="0.44"/>
  <pageSetup horizontalDpi="600" verticalDpi="600" orientation="landscape" paperSize="8" scale="95" r:id="rId1"/>
  <headerFooter alignWithMargins="0"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工程用地取得</dc:title>
  <dc:subject>工程用地取得</dc:subject>
  <dc:creator>經濟部水利署</dc:creator>
  <cp:keywords>統計</cp:keywords>
  <dc:description/>
  <cp:lastModifiedBy>會計室三科劉孟琪</cp:lastModifiedBy>
  <cp:lastPrinted>2013-03-20T03:24:55Z</cp:lastPrinted>
  <dcterms:created xsi:type="dcterms:W3CDTF">2001-02-01T01:28:11Z</dcterms:created>
  <dcterms:modified xsi:type="dcterms:W3CDTF">2013-03-26T07:37:34Z</dcterms:modified>
  <cp:category>I2Z</cp:category>
  <cp:version/>
  <cp:contentType/>
  <cp:contentStatus/>
</cp:coreProperties>
</file>