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300" windowWidth="10080" windowHeight="5970" activeTab="0"/>
  </bookViews>
  <sheets>
    <sheet name="sta301" sheetId="1" r:id="rId1"/>
    <sheet name="Sheet2" sheetId="2" r:id="rId2"/>
  </sheets>
  <definedNames>
    <definedName name="_xlnm.Print_Area" localSheetId="0">'sta301'!$A$1:$Q$75</definedName>
  </definedNames>
  <calcPr fullCalcOnLoad="1"/>
</workbook>
</file>

<file path=xl/sharedStrings.xml><?xml version="1.0" encoding="utf-8"?>
<sst xmlns="http://schemas.openxmlformats.org/spreadsheetml/2006/main" count="75" uniqueCount="41">
  <si>
    <t>水利統計簡訊</t>
  </si>
  <si>
    <t>執行單位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</si>
  <si>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</si>
  <si>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</si>
  <si>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</si>
  <si>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</si>
  <si>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</si>
  <si>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</si>
  <si>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</si>
  <si>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</si>
  <si>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</si>
  <si>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十河局</t>
  </si>
  <si>
    <t>北水局</t>
  </si>
  <si>
    <t>中水局</t>
  </si>
  <si>
    <t>南水局</t>
  </si>
  <si>
    <t>總計</t>
  </si>
  <si>
    <t>金額單位：仟萬元</t>
  </si>
  <si>
    <t>總計</t>
  </si>
  <si>
    <t>件數</t>
  </si>
  <si>
    <t>決標數</t>
  </si>
  <si>
    <t>金額</t>
  </si>
  <si>
    <t>％</t>
  </si>
  <si>
    <t>第二類工程
（1億元－未滿2億元）</t>
  </si>
  <si>
    <t>第一類工程
（2億元以上）</t>
  </si>
  <si>
    <t>第四類工程
（5仟萬元以下）</t>
  </si>
  <si>
    <t>第三類工程
（5仟萬－未滿1億元）</t>
  </si>
  <si>
    <t>資料來源：經濟部水利署工程事務組</t>
  </si>
  <si>
    <t>第三類工程
（5仟萬－未滿1億元）</t>
  </si>
  <si>
    <t>臺北水源特定區管理局</t>
  </si>
  <si>
    <t>北水特</t>
  </si>
  <si>
    <t>七河局</t>
  </si>
  <si>
    <t>說    明：總計與細項和或有不符，係小數點以下採四捨五入進位所致。</t>
  </si>
  <si>
    <t xml:space="preserve"> </t>
  </si>
  <si>
    <t>編製單位：經濟部水利署主計室</t>
  </si>
  <si>
    <t>STA.301</t>
  </si>
  <si>
    <r>
      <t>水利署</t>
    </r>
    <r>
      <rPr>
        <sz val="16"/>
        <color indexed="12"/>
        <rFont val="Times New Roman"/>
        <family val="1"/>
      </rPr>
      <t>105</t>
    </r>
    <r>
      <rPr>
        <sz val="16"/>
        <color indexed="12"/>
        <rFont val="標楷體"/>
        <family val="4"/>
      </rPr>
      <t>年度各類工程發包概況</t>
    </r>
  </si>
  <si>
    <t>第一類工程</t>
  </si>
  <si>
    <t>第二類工程</t>
  </si>
  <si>
    <t>第三類工程</t>
  </si>
  <si>
    <t>第四類工程</t>
  </si>
  <si>
    <r>
      <t xml:space="preserve">    106</t>
    </r>
    <r>
      <rPr>
        <sz val="12"/>
        <color indexed="12"/>
        <rFont val="標楷體"/>
        <family val="4"/>
      </rPr>
      <t>年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標楷體"/>
        <family val="4"/>
      </rPr>
      <t>月</t>
    </r>
    <r>
      <rPr>
        <sz val="12"/>
        <color indexed="12"/>
        <rFont val="Times New Roman"/>
        <family val="1"/>
      </rPr>
      <t>4</t>
    </r>
    <r>
      <rPr>
        <sz val="12"/>
        <color indexed="12"/>
        <rFont val="標楷體"/>
        <family val="4"/>
      </rPr>
      <t>日</t>
    </r>
    <r>
      <rPr>
        <sz val="12"/>
        <color indexed="12"/>
        <rFont val="Times New Roman"/>
        <family val="1"/>
      </rPr>
      <t xml:space="preserve">   </t>
    </r>
    <r>
      <rPr>
        <sz val="12"/>
        <color indexed="12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</si>
</sst>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  <numFmt numFmtId="182" formatCode="_-* #,##0.000_-;\-* #,##0.000_-;_-* &quot;-&quot;???_-;_-@_-"/>
    <numFmt numFmtId="183" formatCode="_-* #,##0.0_-;\-* #,##0.0_-;_-* &quot;-&quot;_-;_-@_-"/>
    <numFmt numFmtId="184" formatCode="_-* #,##0.00_-;\-* #,##0.00_-;_-* &quot;-&quot;_-;_-@_-"/>
    <numFmt numFmtId="185" formatCode="_-* #,##0.00_-;\-* #,##0.00_-;_-* &quot;-&quot;?_-;_-@_-"/>
    <numFmt numFmtId="186" formatCode="#,##0_);[Red]\(#,##0\)"/>
  </numFmts>
  <fonts count="65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細明體"/>
      <family val="3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標楷體"/>
      <family val="4"/>
    </font>
    <font>
      <sz val="9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2.25"/>
      <color indexed="8"/>
      <name val="新細明體"/>
      <family val="1"/>
    </font>
    <font>
      <sz val="2.5"/>
      <color indexed="8"/>
      <name val="標楷體"/>
      <family val="4"/>
    </font>
    <font>
      <sz val="9.2"/>
      <color indexed="8"/>
      <name val="標楷體"/>
      <family val="4"/>
    </font>
    <font>
      <sz val="10"/>
      <color indexed="8"/>
      <name val="標楷體"/>
      <family val="4"/>
    </font>
    <font>
      <sz val="9.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.75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8.75"/>
      <color indexed="8"/>
      <name val="標楷體"/>
      <family val="4"/>
    </font>
    <font>
      <sz val="18.7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1" fontId="0" fillId="0" borderId="0" xfId="0" applyNumberFormat="1" applyAlignment="1">
      <alignment/>
    </xf>
    <xf numFmtId="0" fontId="3" fillId="0" borderId="12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9" fillId="0" borderId="10" xfId="34" applyFont="1" applyBorder="1" applyAlignment="1">
      <alignment horizontal="center" vertical="center"/>
      <protection/>
    </xf>
    <xf numFmtId="41" fontId="14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181" fontId="14" fillId="0" borderId="13" xfId="34" applyNumberFormat="1" applyFont="1" applyBorder="1" applyAlignment="1">
      <alignment horizontal="center" vertical="center"/>
      <protection/>
    </xf>
    <xf numFmtId="176" fontId="14" fillId="0" borderId="10" xfId="0" applyNumberFormat="1" applyFont="1" applyBorder="1" applyAlignment="1">
      <alignment horizontal="right" vertical="center"/>
    </xf>
    <xf numFmtId="0" fontId="11" fillId="0" borderId="0" xfId="33" applyFont="1" applyAlignment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81" fontId="14" fillId="33" borderId="10" xfId="0" applyNumberFormat="1" applyFont="1" applyFill="1" applyBorder="1" applyAlignment="1">
      <alignment horizontal="center" vertical="center"/>
    </xf>
    <xf numFmtId="41" fontId="14" fillId="34" borderId="10" xfId="0" applyNumberFormat="1" applyFont="1" applyFill="1" applyBorder="1" applyAlignment="1">
      <alignment horizontal="center" vertical="center"/>
    </xf>
    <xf numFmtId="181" fontId="14" fillId="34" borderId="13" xfId="34" applyNumberFormat="1" applyFont="1" applyFill="1" applyBorder="1" applyAlignment="1">
      <alignment horizontal="center" vertical="center"/>
      <protection/>
    </xf>
    <xf numFmtId="176" fontId="14" fillId="34" borderId="10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9" fillId="35" borderId="10" xfId="34" applyFont="1" applyFill="1" applyBorder="1" applyAlignment="1">
      <alignment horizontal="center" vertical="center"/>
      <protection/>
    </xf>
    <xf numFmtId="41" fontId="14" fillId="35" borderId="10" xfId="0" applyNumberFormat="1" applyFont="1" applyFill="1" applyBorder="1" applyAlignment="1">
      <alignment horizontal="center" vertical="center"/>
    </xf>
    <xf numFmtId="41" fontId="14" fillId="36" borderId="10" xfId="0" applyNumberFormat="1" applyFont="1" applyFill="1" applyBorder="1" applyAlignment="1">
      <alignment horizontal="center" vertical="center"/>
    </xf>
    <xf numFmtId="0" fontId="9" fillId="34" borderId="14" xfId="34" applyFont="1" applyFill="1" applyBorder="1" applyAlignment="1">
      <alignment horizontal="center" vertical="center"/>
      <protection/>
    </xf>
    <xf numFmtId="176" fontId="14" fillId="0" borderId="10" xfId="0" applyNumberFormat="1" applyFont="1" applyFill="1" applyBorder="1" applyAlignment="1">
      <alignment horizontal="right" vertical="center"/>
    </xf>
    <xf numFmtId="181" fontId="14" fillId="0" borderId="13" xfId="34" applyNumberFormat="1" applyFont="1" applyFill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/>
      <protection/>
    </xf>
    <xf numFmtId="181" fontId="14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/>
    </xf>
    <xf numFmtId="185" fontId="14" fillId="0" borderId="13" xfId="34" applyNumberFormat="1" applyFont="1" applyBorder="1" applyAlignment="1">
      <alignment horizontal="center" vertical="center"/>
      <protection/>
    </xf>
    <xf numFmtId="184" fontId="14" fillId="0" borderId="13" xfId="0" applyNumberFormat="1" applyFont="1" applyBorder="1" applyAlignment="1">
      <alignment horizontal="center" vertical="center"/>
    </xf>
    <xf numFmtId="184" fontId="14" fillId="34" borderId="13" xfId="0" applyNumberFormat="1" applyFont="1" applyFill="1" applyBorder="1" applyAlignment="1">
      <alignment horizontal="center" vertical="center"/>
    </xf>
    <xf numFmtId="184" fontId="14" fillId="37" borderId="13" xfId="0" applyNumberFormat="1" applyFont="1" applyFill="1" applyBorder="1" applyAlignment="1">
      <alignment horizontal="center" vertical="center"/>
    </xf>
    <xf numFmtId="185" fontId="14" fillId="38" borderId="13" xfId="34" applyNumberFormat="1" applyFont="1" applyFill="1" applyBorder="1" applyAlignment="1">
      <alignment horizontal="center" vertical="center"/>
      <protection/>
    </xf>
    <xf numFmtId="0" fontId="9" fillId="39" borderId="10" xfId="34" applyFont="1" applyFill="1" applyBorder="1" applyAlignment="1">
      <alignment horizontal="center" vertical="center"/>
      <protection/>
    </xf>
    <xf numFmtId="41" fontId="14" fillId="39" borderId="10" xfId="0" applyNumberFormat="1" applyFont="1" applyFill="1" applyBorder="1" applyAlignment="1">
      <alignment horizontal="center" vertical="center"/>
    </xf>
    <xf numFmtId="184" fontId="14" fillId="39" borderId="13" xfId="0" applyNumberFormat="1" applyFont="1" applyFill="1" applyBorder="1" applyAlignment="1">
      <alignment horizontal="center" vertical="center"/>
    </xf>
    <xf numFmtId="181" fontId="14" fillId="37" borderId="13" xfId="34" applyNumberFormat="1" applyFont="1" applyFill="1" applyBorder="1" applyAlignment="1">
      <alignment horizontal="center" vertical="center"/>
      <protection/>
    </xf>
    <xf numFmtId="181" fontId="14" fillId="23" borderId="13" xfId="34" applyNumberFormat="1" applyFont="1" applyFill="1" applyBorder="1" applyAlignment="1">
      <alignment horizontal="center" vertical="center"/>
      <protection/>
    </xf>
    <xf numFmtId="185" fontId="14" fillId="23" borderId="13" xfId="34" applyNumberFormat="1" applyFont="1" applyFill="1" applyBorder="1" applyAlignment="1">
      <alignment horizontal="center" vertical="center"/>
      <protection/>
    </xf>
    <xf numFmtId="0" fontId="9" fillId="23" borderId="10" xfId="34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34" applyFont="1" applyBorder="1" applyAlignment="1">
      <alignment horizontal="center" vertical="center"/>
      <protection/>
    </xf>
    <xf numFmtId="0" fontId="9" fillId="0" borderId="17" xfId="34" applyFont="1" applyBorder="1" applyAlignment="1">
      <alignment horizontal="center" vertical="center"/>
      <protection/>
    </xf>
    <xf numFmtId="0" fontId="9" fillId="0" borderId="14" xfId="34" applyFont="1" applyBorder="1" applyAlignment="1">
      <alignment horizontal="center" vertical="center"/>
      <protection/>
    </xf>
    <xf numFmtId="181" fontId="14" fillId="38" borderId="10" xfId="0" applyNumberFormat="1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85" fontId="14" fillId="37" borderId="13" xfId="3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一般_92年度發包分析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98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年主要水庫優養指數分布圖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Sheet2!$B$1:$B$5</c:f>
              <c:numCache>
                <c:ptCount val="5"/>
                <c:pt idx="0">
                  <c:v>0</c:v>
                </c:pt>
                <c:pt idx="1">
                  <c:v>49.839899</c:v>
                </c:pt>
                <c:pt idx="2">
                  <c:v>0</c:v>
                </c:pt>
                <c:pt idx="3">
                  <c:v>15.966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圖二、水利署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依執行單位</a:t>
            </a:r>
          </a:p>
        </c:rich>
      </c:tx>
      <c:layout>
        <c:manualLayout>
          <c:xMode val="factor"/>
          <c:yMode val="factor"/>
          <c:x val="0.0265"/>
          <c:y val="0.014"/>
        </c:manualLayout>
      </c:layout>
      <c:spPr>
        <a:noFill/>
        <a:ln w="3175">
          <a:noFill/>
        </a:ln>
      </c:spPr>
    </c:title>
    <c:view3D>
      <c:rotX val="0"/>
      <c:hPercent val="58"/>
      <c:rotY val="0"/>
      <c:depthPercent val="160"/>
      <c:rAngAx val="1"/>
    </c:view3D>
    <c:plotArea>
      <c:layout>
        <c:manualLayout>
          <c:xMode val="edge"/>
          <c:yMode val="edge"/>
          <c:x val="0.05575"/>
          <c:y val="0.12375"/>
          <c:w val="0.949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第四類工程
（5仟萬元以下）</c:v>
                </c:pt>
              </c:strCache>
            </c:strRef>
          </c:tx>
          <c:spPr>
            <a:pattFill prst="pct20">
              <a:fgClr>
                <a:srgbClr val="EBF1DE"/>
              </a:fgClr>
              <a:bgClr>
                <a:srgbClr val="953735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53735"/>
                  </a:solidFill>
                </c14:spPr>
              </c14:invertSolidFillFmt>
            </c:ext>
          </c:extLst>
          <c:cat>
            <c:strRef>
              <c:f>Sheet2!$B$1:$O$1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Sheet2!$B$2:$O$2</c:f>
              <c:numCache>
                <c:ptCount val="14"/>
                <c:pt idx="0">
                  <c:v>49.839899</c:v>
                </c:pt>
                <c:pt idx="1">
                  <c:v>26.618525</c:v>
                </c:pt>
                <c:pt idx="2">
                  <c:v>73.04915</c:v>
                </c:pt>
                <c:pt idx="3">
                  <c:v>45.638</c:v>
                </c:pt>
                <c:pt idx="4">
                  <c:v>101.6342</c:v>
                </c:pt>
                <c:pt idx="5">
                  <c:v>96.26033</c:v>
                </c:pt>
                <c:pt idx="6">
                  <c:v>87.5813305</c:v>
                </c:pt>
                <c:pt idx="7">
                  <c:v>17.4585</c:v>
                </c:pt>
                <c:pt idx="8">
                  <c:v>67.4900397</c:v>
                </c:pt>
                <c:pt idx="9">
                  <c:v>31.3496462</c:v>
                </c:pt>
                <c:pt idx="10">
                  <c:v>22.3111065</c:v>
                </c:pt>
                <c:pt idx="11">
                  <c:v>18.2868741</c:v>
                </c:pt>
                <c:pt idx="12">
                  <c:v>29.28571</c:v>
                </c:pt>
                <c:pt idx="13">
                  <c:v>6.7463368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第三類工程
（5仟萬－未滿1億元）</c:v>
                </c:pt>
              </c:strCache>
            </c:strRef>
          </c:tx>
          <c:spPr>
            <a:pattFill prst="smConfetti">
              <a:fgClr>
                <a:srgbClr val="558ED5"/>
              </a:fgClr>
              <a:bgClr>
                <a:srgbClr val="1F497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497D"/>
                  </a:solidFill>
                </c14:spPr>
              </c14:invertSolidFillFmt>
            </c:ext>
          </c:extLst>
          <c:cat>
            <c:strRef>
              <c:f>Sheet2!$B$1:$O$1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Sheet2!$B$3:$O$3</c:f>
              <c:numCache>
                <c:ptCount val="14"/>
                <c:pt idx="0">
                  <c:v>0</c:v>
                </c:pt>
                <c:pt idx="1">
                  <c:v>4.136</c:v>
                </c:pt>
                <c:pt idx="2">
                  <c:v>0</c:v>
                </c:pt>
                <c:pt idx="3">
                  <c:v>0</c:v>
                </c:pt>
                <c:pt idx="4">
                  <c:v>78.2141</c:v>
                </c:pt>
                <c:pt idx="5">
                  <c:v>4.4</c:v>
                </c:pt>
                <c:pt idx="6">
                  <c:v>7.098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第二類工程
（1億元－未滿2億元）</c:v>
                </c:pt>
              </c:strCache>
            </c:strRef>
          </c:tx>
          <c:spPr>
            <a:pattFill prst="pct75">
              <a:fgClr>
                <a:srgbClr val="604A7B"/>
              </a:fgClr>
              <a:bgClr>
                <a:srgbClr val="C6D9F1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6D9F1"/>
                  </a:solidFill>
                </c14:spPr>
              </c14:invertSolidFillFmt>
            </c:ext>
          </c:extLst>
          <c:cat>
            <c:strRef>
              <c:f>Sheet2!$B$1:$O$1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Sheet2!$B$4:$O$4</c:f>
              <c:numCache>
                <c:ptCount val="14"/>
                <c:pt idx="0">
                  <c:v>15.966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17.12002</c:v>
                </c:pt>
                <c:pt idx="6">
                  <c:v>10.08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14.9974696</c:v>
                </c:pt>
                <c:pt idx="11">
                  <c:v>23.808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第一類工程
（2億元以上）</c:v>
                </c:pt>
              </c:strCache>
            </c:strRef>
          </c:tx>
          <c:spPr>
            <a:pattFill prst="pct75">
              <a:fgClr>
                <a:srgbClr val="77933C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Sheet2!$B$1:$O$1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Sheet2!$B$5:$O$5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54.372</c:v>
                </c:pt>
                <c:pt idx="13">
                  <c:v>0</c:v>
                </c:pt>
              </c:numCache>
            </c:numRef>
          </c:val>
          <c:shape val="box"/>
        </c:ser>
        <c:overlap val="100"/>
        <c:shape val="box"/>
        <c:axId val="58311334"/>
        <c:axId val="55039959"/>
      </c:bar3D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決標金額：仟萬元</a:t>
                </a:r>
              </a:p>
            </c:rich>
          </c:tx>
          <c:layout>
            <c:manualLayout>
              <c:xMode val="factor"/>
              <c:yMode val="factor"/>
              <c:x val="-0.084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192"/>
          <c:w val="0.22825"/>
          <c:h val="0.248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B3A2C7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E6E0EC"/>
            </a:gs>
            <a:gs pos="50000">
              <a:srgbClr val="E6E0EC"/>
            </a:gs>
            <a:gs pos="100000">
              <a:srgbClr val="E6E0EC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E6E0EC"/>
            </a:gs>
            <a:gs pos="50000">
              <a:srgbClr val="E6E0EC"/>
            </a:gs>
            <a:gs pos="100000">
              <a:srgbClr val="E6E0EC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圖一、水利署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0.001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75"/>
          <c:y val="0.235"/>
          <c:w val="0.4225"/>
          <c:h val="0.77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第一類工程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54.4, 6.00%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第二類工程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82.0, 9.04%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第三類工程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96.7, 10.67%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第四類工程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673.5, 74.29%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C3D69B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Sheet2!$B$33:$B$36</c:f>
              <c:strCache>
                <c:ptCount val="4"/>
                <c:pt idx="0">
                  <c:v>第一類工程</c:v>
                </c:pt>
                <c:pt idx="1">
                  <c:v>第二類工程</c:v>
                </c:pt>
                <c:pt idx="2">
                  <c:v>第三類工程</c:v>
                </c:pt>
                <c:pt idx="3">
                  <c:v>第四類工程</c:v>
                </c:pt>
              </c:strCache>
            </c:strRef>
          </c:cat>
          <c:val>
            <c:numRef>
              <c:f>Sheet2!$C$33:$C$36</c:f>
              <c:numCache>
                <c:ptCount val="4"/>
                <c:pt idx="0">
                  <c:v>54.4</c:v>
                </c:pt>
                <c:pt idx="1">
                  <c:v>82</c:v>
                </c:pt>
                <c:pt idx="2">
                  <c:v>96.7</c:v>
                </c:pt>
                <c:pt idx="3">
                  <c:v>673.5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水利署</a:t>
            </a:r>
            <a:r>
              <a:rPr lang="en-US" cap="none" sz="1875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875" b="0" i="0" u="none" baseline="0">
                <a:solidFill>
                  <a:srgbClr val="000000"/>
                </a:solidFill>
              </a:rPr>
              <a:t>5</a:t>
            </a:r>
            <a:r>
              <a:rPr lang="en-US" cap="none" sz="1875" b="0" i="0" u="none" baseline="0">
                <a:solidFill>
                  <a:srgbClr val="000000"/>
                </a:solidFill>
              </a:rPr>
              <a:t>年度各類工程發包概況</a:t>
            </a:r>
          </a:p>
        </c:rich>
      </c:tx>
      <c:layout>
        <c:manualLayout>
          <c:xMode val="factor"/>
          <c:yMode val="factor"/>
          <c:x val="0.0435"/>
          <c:y val="0.054"/>
        </c:manualLayout>
      </c:layout>
      <c:spPr>
        <a:noFill/>
        <a:ln>
          <a:noFill/>
        </a:ln>
      </c:spPr>
    </c:title>
    <c:view3D>
      <c:rotX val="0"/>
      <c:hPercent val="65"/>
      <c:rotY val="0"/>
      <c:depthPercent val="160"/>
      <c:rAngAx val="1"/>
    </c:view3D>
    <c:plotArea>
      <c:layout>
        <c:manualLayout>
          <c:xMode val="edge"/>
          <c:yMode val="edge"/>
          <c:x val="0.03725"/>
          <c:y val="0.156"/>
          <c:w val="0.96875"/>
          <c:h val="0.79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第四類工程
（5仟萬元以下）</c:v>
                </c:pt>
              </c:strCache>
            </c:strRef>
          </c:tx>
          <c:spPr>
            <a:pattFill prst="pct20">
              <a:fgClr>
                <a:srgbClr val="EBF1DE"/>
              </a:fgClr>
              <a:bgClr>
                <a:srgbClr val="953735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53735"/>
                  </a:solidFill>
                </c14:spPr>
              </c14:invertSolidFillFmt>
            </c:ext>
          </c:extLst>
          <c:cat>
            <c:strRef>
              <c:f>Sheet2!$B$1:$O$1</c:f>
              <c:strCache/>
            </c:strRef>
          </c:cat>
          <c:val>
            <c:numRef>
              <c:f>Sheet2!$B$2:$O$2</c:f>
              <c:numCache/>
            </c:numRef>
          </c:val>
          <c:shape val="box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第三類工程
（5仟萬－未滿1億元）</c:v>
                </c:pt>
              </c:strCache>
            </c:strRef>
          </c:tx>
          <c:spPr>
            <a:pattFill prst="smConfetti">
              <a:fgClr>
                <a:srgbClr val="558ED5"/>
              </a:fgClr>
              <a:bgClr>
                <a:srgbClr val="1F497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497D"/>
                  </a:solidFill>
                </c14:spPr>
              </c14:invertSolidFillFmt>
            </c:ext>
          </c:extLst>
          <c:cat>
            <c:strRef>
              <c:f>Sheet2!$B$1:$O$1</c:f>
              <c:strCache/>
            </c:strRef>
          </c:cat>
          <c:val>
            <c:numRef>
              <c:f>Sheet2!$B$3:$O$3</c:f>
              <c:numCache/>
            </c:numRef>
          </c:val>
          <c:shape val="box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第二類工程
（1億元－未滿2億元）</c:v>
                </c:pt>
              </c:strCache>
            </c:strRef>
          </c:tx>
          <c:spPr>
            <a:pattFill prst="pct75">
              <a:fgClr>
                <a:srgbClr val="604A7B"/>
              </a:fgClr>
              <a:bgClr>
                <a:srgbClr val="C6D9F1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6D9F1"/>
                  </a:solidFill>
                </c14:spPr>
              </c14:invertSolidFillFmt>
            </c:ext>
          </c:extLst>
          <c:cat>
            <c:strRef>
              <c:f>Sheet2!$B$1:$O$1</c:f>
              <c:strCache/>
            </c:strRef>
          </c:cat>
          <c:val>
            <c:numRef>
              <c:f>Sheet2!$B$4:$O$4</c:f>
              <c:numCache/>
            </c:numRef>
          </c:val>
          <c:shape val="box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第一類工程
（2億元以上）</c:v>
                </c:pt>
              </c:strCache>
            </c:strRef>
          </c:tx>
          <c:spPr>
            <a:pattFill prst="pct75">
              <a:fgClr>
                <a:srgbClr val="77933C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Sheet2!$B$1:$O$1</c:f>
              <c:strCache/>
            </c:strRef>
          </c:cat>
          <c:val>
            <c:numRef>
              <c:f>Sheet2!$B$5:$O$5</c:f>
              <c:numCache/>
            </c:numRef>
          </c:val>
          <c:shape val="box"/>
        </c:ser>
        <c:overlap val="100"/>
        <c:shape val="box"/>
        <c:axId val="25597584"/>
        <c:axId val="29051665"/>
      </c:bar3D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決標金額：仟萬元</a:t>
                </a:r>
              </a:p>
            </c:rich>
          </c:tx>
          <c:layout>
            <c:manualLayout>
              <c:xMode val="factor"/>
              <c:yMode val="factor"/>
              <c:x val="-0.066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59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9075"/>
          <c:w val="0.23"/>
          <c:h val="0.24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B3A2C7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E6E0EC"/>
            </a:gs>
            <a:gs pos="50000">
              <a:srgbClr val="E6E0EC"/>
            </a:gs>
            <a:gs pos="100000">
              <a:srgbClr val="E6E0EC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E6E0EC"/>
            </a:gs>
            <a:gs pos="50000">
              <a:srgbClr val="E6E0EC"/>
            </a:gs>
            <a:gs pos="100000">
              <a:srgbClr val="E6E0EC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水利署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年度工程發包概況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_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-0.062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5"/>
          <c:w val="0.50675"/>
          <c:h val="0.77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第一類工程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54.4, 6%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第二類工程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82.0, 9%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第三類工程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96.7, 11%</a:t>
                    </a:r>
                  </a:p>
                </c:rich>
              </c:tx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C3D69B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Sheet2!$B$33:$B$36</c:f>
              <c:strCache/>
            </c:strRef>
          </c:cat>
          <c:val>
            <c:numRef>
              <c:f>Sheet2!$C$33:$C$36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00950" y="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39</xdr:row>
      <xdr:rowOff>180975</xdr:rowOff>
    </xdr:to>
    <xdr:graphicFrame>
      <xdr:nvGraphicFramePr>
        <xdr:cNvPr id="2" name="圖表 8"/>
        <xdr:cNvGraphicFramePr/>
      </xdr:nvGraphicFramePr>
      <xdr:xfrm>
        <a:off x="7600950" y="75533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171450</xdr:rowOff>
    </xdr:from>
    <xdr:to>
      <xdr:col>16</xdr:col>
      <xdr:colOff>390525</xdr:colOff>
      <xdr:row>10</xdr:row>
      <xdr:rowOff>209550</xdr:rowOff>
    </xdr:to>
    <xdr:sp>
      <xdr:nvSpPr>
        <xdr:cNvPr id="3" name="Text Box 2049"/>
        <xdr:cNvSpPr txBox="1">
          <a:spLocks noChangeArrowheads="1"/>
        </xdr:cNvSpPr>
      </xdr:nvSpPr>
      <xdr:spPr>
        <a:xfrm>
          <a:off x="38100" y="771525"/>
          <a:ext cx="75247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水利署自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年度起發包工程依工程預算金額分為四類，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億元以上為第一類工程，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億元為第二類工程，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億元為第三類工程，未達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仟萬元為第四類工程。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年度水利署工程發包計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件，決標總金額為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906.6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仟萬元，其中以第四類工程決標金額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673.5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74.29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％為最多，第三類工程決標金額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96.7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10.67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％次之。而各執行單位之決標件數以五河局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17.94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％居冠，而七河局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16.03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％次之，皆以第四類工程為大宗；決標金額則以五河局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179.8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19.84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％為最多，六河局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117.8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12.99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％次之。</a:t>
          </a:r>
        </a:p>
      </xdr:txBody>
    </xdr:sp>
    <xdr:clientData/>
  </xdr:twoCellAnchor>
  <xdr:twoCellAnchor>
    <xdr:from>
      <xdr:col>0</xdr:col>
      <xdr:colOff>361950</xdr:colOff>
      <xdr:row>51</xdr:row>
      <xdr:rowOff>0</xdr:rowOff>
    </xdr:from>
    <xdr:to>
      <xdr:col>16</xdr:col>
      <xdr:colOff>76200</xdr:colOff>
      <xdr:row>74</xdr:row>
      <xdr:rowOff>28575</xdr:rowOff>
    </xdr:to>
    <xdr:graphicFrame>
      <xdr:nvGraphicFramePr>
        <xdr:cNvPr id="4" name="圖表 2049"/>
        <xdr:cNvGraphicFramePr/>
      </xdr:nvGraphicFramePr>
      <xdr:xfrm>
        <a:off x="361950" y="13001625"/>
        <a:ext cx="68865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32</xdr:row>
      <xdr:rowOff>190500</xdr:rowOff>
    </xdr:from>
    <xdr:to>
      <xdr:col>15</xdr:col>
      <xdr:colOff>285750</xdr:colOff>
      <xdr:row>49</xdr:row>
      <xdr:rowOff>190500</xdr:rowOff>
    </xdr:to>
    <xdr:graphicFrame>
      <xdr:nvGraphicFramePr>
        <xdr:cNvPr id="5" name="圖表 7"/>
        <xdr:cNvGraphicFramePr/>
      </xdr:nvGraphicFramePr>
      <xdr:xfrm>
        <a:off x="590550" y="9210675"/>
        <a:ext cx="64389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209550</xdr:rowOff>
    </xdr:from>
    <xdr:to>
      <xdr:col>5</xdr:col>
      <xdr:colOff>19050</xdr:colOff>
      <xdr:row>31</xdr:row>
      <xdr:rowOff>0</xdr:rowOff>
    </xdr:to>
    <xdr:graphicFrame>
      <xdr:nvGraphicFramePr>
        <xdr:cNvPr id="1" name="圖表 2049"/>
        <xdr:cNvGraphicFramePr/>
      </xdr:nvGraphicFramePr>
      <xdr:xfrm>
        <a:off x="66675" y="1514475"/>
        <a:ext cx="6010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28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2" name="圖表 1"/>
        <xdr:cNvGraphicFramePr/>
      </xdr:nvGraphicFramePr>
      <xdr:xfrm>
        <a:off x="4781550" y="5915025"/>
        <a:ext cx="53911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25390625" style="0" customWidth="1"/>
    <col min="2" max="2" width="4.625" style="0" customWidth="1"/>
    <col min="3" max="3" width="6.125" style="0" customWidth="1"/>
    <col min="4" max="4" width="7.625" style="0" customWidth="1"/>
    <col min="5" max="5" width="6.75390625" style="0" customWidth="1"/>
    <col min="6" max="6" width="4.625" style="0" customWidth="1"/>
    <col min="7" max="7" width="5.875" style="0" customWidth="1"/>
    <col min="8" max="8" width="5.625" style="0" customWidth="1"/>
    <col min="9" max="9" width="4.625" style="0" customWidth="1"/>
    <col min="10" max="10" width="6.25390625" style="0" customWidth="1"/>
    <col min="11" max="11" width="5.625" style="0" customWidth="1"/>
    <col min="12" max="12" width="4.625" style="0" customWidth="1"/>
    <col min="13" max="14" width="5.625" style="0" customWidth="1"/>
    <col min="15" max="15" width="4.625" style="0" customWidth="1"/>
    <col min="16" max="17" width="5.625" style="0" customWidth="1"/>
    <col min="18" max="18" width="9.75390625" style="0" bestFit="1" customWidth="1"/>
  </cols>
  <sheetData>
    <row r="1" spans="1:17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6" customFormat="1" ht="19.5" customHeight="1">
      <c r="A2" s="15" t="s">
        <v>34</v>
      </c>
      <c r="B2" s="15"/>
      <c r="C2" s="15"/>
      <c r="D2" s="15"/>
      <c r="Q2" s="17" t="s">
        <v>40</v>
      </c>
    </row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spans="1:17" ht="30" customHeight="1">
      <c r="A12" s="18" t="s">
        <v>35</v>
      </c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 t="s">
        <v>16</v>
      </c>
    </row>
    <row r="13" spans="1:17" ht="67.5" customHeight="1">
      <c r="A13" s="57" t="s">
        <v>1</v>
      </c>
      <c r="B13" s="56" t="s">
        <v>17</v>
      </c>
      <c r="C13" s="56"/>
      <c r="D13" s="56"/>
      <c r="E13" s="55"/>
      <c r="F13" s="49" t="s">
        <v>23</v>
      </c>
      <c r="G13" s="50"/>
      <c r="H13" s="51"/>
      <c r="I13" s="49" t="s">
        <v>22</v>
      </c>
      <c r="J13" s="50"/>
      <c r="K13" s="51"/>
      <c r="L13" s="49" t="s">
        <v>27</v>
      </c>
      <c r="M13" s="50"/>
      <c r="N13" s="51"/>
      <c r="O13" s="49" t="s">
        <v>24</v>
      </c>
      <c r="P13" s="50"/>
      <c r="Q13" s="51"/>
    </row>
    <row r="14" spans="1:17" ht="18" customHeight="1">
      <c r="A14" s="58"/>
      <c r="B14" s="52" t="s">
        <v>18</v>
      </c>
      <c r="C14" s="52" t="s">
        <v>21</v>
      </c>
      <c r="D14" s="54" t="s">
        <v>19</v>
      </c>
      <c r="E14" s="55"/>
      <c r="F14" s="52" t="s">
        <v>18</v>
      </c>
      <c r="G14" s="54" t="s">
        <v>19</v>
      </c>
      <c r="H14" s="55"/>
      <c r="I14" s="52" t="s">
        <v>18</v>
      </c>
      <c r="J14" s="54" t="s">
        <v>19</v>
      </c>
      <c r="K14" s="55"/>
      <c r="L14" s="52" t="s">
        <v>18</v>
      </c>
      <c r="M14" s="54" t="s">
        <v>19</v>
      </c>
      <c r="N14" s="55"/>
      <c r="O14" s="52" t="s">
        <v>18</v>
      </c>
      <c r="P14" s="54" t="s">
        <v>19</v>
      </c>
      <c r="Q14" s="55"/>
    </row>
    <row r="15" spans="1:17" ht="18" customHeight="1">
      <c r="A15" s="59"/>
      <c r="B15" s="53"/>
      <c r="C15" s="53"/>
      <c r="D15" s="19" t="s">
        <v>20</v>
      </c>
      <c r="E15" s="19" t="s">
        <v>21</v>
      </c>
      <c r="F15" s="53"/>
      <c r="G15" s="19" t="s">
        <v>20</v>
      </c>
      <c r="H15" s="19" t="s">
        <v>21</v>
      </c>
      <c r="I15" s="53"/>
      <c r="J15" s="19" t="s">
        <v>20</v>
      </c>
      <c r="K15" s="19" t="s">
        <v>21</v>
      </c>
      <c r="L15" s="53"/>
      <c r="M15" s="19" t="s">
        <v>20</v>
      </c>
      <c r="N15" s="19" t="s">
        <v>21</v>
      </c>
      <c r="O15" s="53"/>
      <c r="P15" s="19" t="s">
        <v>20</v>
      </c>
      <c r="Q15" s="19" t="s">
        <v>21</v>
      </c>
    </row>
    <row r="16" spans="1:17" ht="18" customHeight="1">
      <c r="A16" s="29" t="s">
        <v>15</v>
      </c>
      <c r="B16" s="22">
        <f>SUM(B17:B30)</f>
        <v>524</v>
      </c>
      <c r="C16" s="39">
        <v>100</v>
      </c>
      <c r="D16" s="23">
        <f>G16+J16+M16+P16</f>
        <v>906.6012374000002</v>
      </c>
      <c r="E16" s="41">
        <f>H16+K16+N16+Q16</f>
        <v>99.99999999999999</v>
      </c>
      <c r="F16" s="11">
        <f>SUM(F17:F30)</f>
        <v>2</v>
      </c>
      <c r="G16" s="34">
        <f>SUM(G17:G30)</f>
        <v>54.372</v>
      </c>
      <c r="H16" s="30">
        <f>(G16/$D$16)*100</f>
        <v>5.99734456087121</v>
      </c>
      <c r="I16" s="11">
        <f>SUM(I17:I30)</f>
        <v>8</v>
      </c>
      <c r="J16" s="12">
        <f>SUM(J17:J30)</f>
        <v>81.9714896</v>
      </c>
      <c r="K16" s="14">
        <f>(J16/$D16)*100</f>
        <v>9.041625603234587</v>
      </c>
      <c r="L16" s="11">
        <f>SUM(L17:L30)</f>
        <v>21</v>
      </c>
      <c r="M16" s="60">
        <f>SUM(M17:M30)</f>
        <v>96.7081</v>
      </c>
      <c r="N16" s="24">
        <f>(M16/$D$16)*100</f>
        <v>10.667104346486962</v>
      </c>
      <c r="O16" s="11">
        <f>SUM(O17:O30)</f>
        <v>493</v>
      </c>
      <c r="P16" s="60">
        <f>SUM(P17:P30)</f>
        <v>673.5496478000001</v>
      </c>
      <c r="Q16" s="24">
        <f>(P16/$D$16)*100</f>
        <v>74.29392548940723</v>
      </c>
    </row>
    <row r="17" spans="1:22" ht="18" customHeight="1">
      <c r="A17" s="10" t="s">
        <v>2</v>
      </c>
      <c r="B17" s="11">
        <f>F17+I17+L17+O17</f>
        <v>38</v>
      </c>
      <c r="C17" s="38">
        <f>B17/B$16*100</f>
        <v>7.251908396946565</v>
      </c>
      <c r="D17" s="31">
        <f>G17+J17+M17+P17</f>
        <v>65.805899</v>
      </c>
      <c r="E17" s="37">
        <f>D17/D$16*100</f>
        <v>7.258527375135919</v>
      </c>
      <c r="F17" s="11">
        <v>0</v>
      </c>
      <c r="G17" s="11">
        <v>0</v>
      </c>
      <c r="H17" s="11">
        <v>0</v>
      </c>
      <c r="I17" s="11">
        <v>1</v>
      </c>
      <c r="J17" s="12">
        <v>15.966</v>
      </c>
      <c r="K17" s="14">
        <f>(J17/$D$17)*100</f>
        <v>24.262262567068646</v>
      </c>
      <c r="L17" s="11">
        <v>0</v>
      </c>
      <c r="M17" s="11">
        <v>0</v>
      </c>
      <c r="N17" s="11">
        <v>0</v>
      </c>
      <c r="O17" s="11">
        <v>37</v>
      </c>
      <c r="P17" s="12">
        <v>49.839899</v>
      </c>
      <c r="Q17" s="30">
        <f>(P17/$D$17)*100</f>
        <v>75.73773743293137</v>
      </c>
      <c r="R17" s="9"/>
      <c r="T17" s="9"/>
      <c r="V17" s="9"/>
    </row>
    <row r="18" spans="1:22" ht="18" customHeight="1">
      <c r="A18" s="10" t="s">
        <v>3</v>
      </c>
      <c r="B18" s="11">
        <f aca="true" t="shared" si="0" ref="B18:B30">F18+I18+L18+O18</f>
        <v>24</v>
      </c>
      <c r="C18" s="38">
        <f aca="true" t="shared" si="1" ref="C18:C29">B18/B$16*100</f>
        <v>4.580152671755725</v>
      </c>
      <c r="D18" s="13">
        <f aca="true" t="shared" si="2" ref="D18:D30">G18+J18+M18+P18</f>
        <v>30.754525</v>
      </c>
      <c r="E18" s="37">
        <f aca="true" t="shared" si="3" ref="E18:E30">D18/D$16*100</f>
        <v>3.3922880017458925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35">
        <v>4.136</v>
      </c>
      <c r="N18" s="36">
        <f>(M18/$D18)*100</f>
        <v>13.44842750782202</v>
      </c>
      <c r="O18" s="11">
        <v>23</v>
      </c>
      <c r="P18" s="12">
        <v>26.618525</v>
      </c>
      <c r="Q18" s="14">
        <f>(P18/$D$18)*100</f>
        <v>86.55157249217798</v>
      </c>
      <c r="R18" s="9"/>
      <c r="T18" s="9"/>
      <c r="V18" s="9"/>
    </row>
    <row r="19" spans="1:22" ht="18" customHeight="1">
      <c r="A19" s="10" t="s">
        <v>4</v>
      </c>
      <c r="B19" s="11">
        <f t="shared" si="0"/>
        <v>55</v>
      </c>
      <c r="C19" s="38">
        <f t="shared" si="1"/>
        <v>10.49618320610687</v>
      </c>
      <c r="D19" s="13">
        <f t="shared" si="2"/>
        <v>73.04915</v>
      </c>
      <c r="E19" s="37">
        <f t="shared" si="3"/>
        <v>8.05747300869501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55</v>
      </c>
      <c r="P19" s="12">
        <v>73.04915</v>
      </c>
      <c r="Q19" s="14">
        <f>(P19/$D$19)*100</f>
        <v>100</v>
      </c>
      <c r="R19" s="9"/>
      <c r="T19" s="9"/>
      <c r="V19" s="9"/>
    </row>
    <row r="20" spans="1:22" ht="18" customHeight="1">
      <c r="A20" s="10" t="s">
        <v>5</v>
      </c>
      <c r="B20" s="11">
        <f t="shared" si="0"/>
        <v>33</v>
      </c>
      <c r="C20" s="38">
        <f t="shared" si="1"/>
        <v>6.297709923664121</v>
      </c>
      <c r="D20" s="13">
        <f t="shared" si="2"/>
        <v>45.638</v>
      </c>
      <c r="E20" s="37">
        <f t="shared" si="3"/>
        <v>5.033966215497688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33</v>
      </c>
      <c r="P20" s="12">
        <v>45.638</v>
      </c>
      <c r="Q20" s="14">
        <f>(P20/$D$20)*100</f>
        <v>100</v>
      </c>
      <c r="R20" s="9"/>
      <c r="T20" s="9"/>
      <c r="V20" s="9"/>
    </row>
    <row r="21" spans="1:22" ht="18" customHeight="1">
      <c r="A21" s="26" t="s">
        <v>6</v>
      </c>
      <c r="B21" s="27">
        <f t="shared" si="0"/>
        <v>94</v>
      </c>
      <c r="C21" s="40">
        <f t="shared" si="1"/>
        <v>17.938931297709924</v>
      </c>
      <c r="D21" s="45">
        <f t="shared" si="2"/>
        <v>179.8483</v>
      </c>
      <c r="E21" s="63">
        <f t="shared" si="3"/>
        <v>19.837641134902775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17</v>
      </c>
      <c r="M21" s="12">
        <v>78.2141</v>
      </c>
      <c r="N21" s="14">
        <f>(M21/$D$21)*100</f>
        <v>43.48892928095512</v>
      </c>
      <c r="O21" s="61">
        <v>77</v>
      </c>
      <c r="P21" s="34">
        <v>101.6342</v>
      </c>
      <c r="Q21" s="30">
        <f>(P21/$D$21)*100</f>
        <v>56.51107071904489</v>
      </c>
      <c r="R21" s="9"/>
      <c r="T21" s="9"/>
      <c r="V21" s="9"/>
    </row>
    <row r="22" spans="1:22" ht="18" customHeight="1">
      <c r="A22" s="48" t="s">
        <v>7</v>
      </c>
      <c r="B22" s="28">
        <f>F22+I22+L22+O22</f>
        <v>56</v>
      </c>
      <c r="C22" s="38">
        <f t="shared" si="1"/>
        <v>10.687022900763358</v>
      </c>
      <c r="D22" s="46">
        <f t="shared" si="2"/>
        <v>117.78035</v>
      </c>
      <c r="E22" s="47">
        <f t="shared" si="3"/>
        <v>12.99141730026498</v>
      </c>
      <c r="F22" s="11">
        <v>0</v>
      </c>
      <c r="G22" s="11">
        <v>0</v>
      </c>
      <c r="H22" s="11">
        <v>0</v>
      </c>
      <c r="I22" s="11">
        <v>2</v>
      </c>
      <c r="J22" s="35">
        <v>17.12002</v>
      </c>
      <c r="K22" s="14">
        <f>(J22/$D22)*100</f>
        <v>14.535548586839825</v>
      </c>
      <c r="L22" s="11">
        <v>1</v>
      </c>
      <c r="M22" s="12">
        <v>4.4</v>
      </c>
      <c r="N22" s="14">
        <f>(M22/$D$22)*100</f>
        <v>3.7357674688519777</v>
      </c>
      <c r="O22" s="61">
        <v>53</v>
      </c>
      <c r="P22" s="34">
        <v>96.26033</v>
      </c>
      <c r="Q22" s="30">
        <f>(P22/$D$22)*100</f>
        <v>81.7286839443082</v>
      </c>
      <c r="R22" s="9"/>
      <c r="T22" s="9"/>
      <c r="V22" s="9"/>
    </row>
    <row r="23" spans="1:22" ht="18" customHeight="1">
      <c r="A23" s="42" t="s">
        <v>30</v>
      </c>
      <c r="B23" s="43">
        <f t="shared" si="0"/>
        <v>84</v>
      </c>
      <c r="C23" s="44">
        <f t="shared" si="1"/>
        <v>16.030534351145036</v>
      </c>
      <c r="D23" s="31">
        <f t="shared" si="2"/>
        <v>104.7593305</v>
      </c>
      <c r="E23" s="37">
        <f t="shared" si="3"/>
        <v>11.555171797518659</v>
      </c>
      <c r="F23" s="11">
        <v>0</v>
      </c>
      <c r="G23" s="11">
        <v>0</v>
      </c>
      <c r="H23" s="11">
        <v>0</v>
      </c>
      <c r="I23" s="11">
        <v>1</v>
      </c>
      <c r="J23" s="35">
        <v>10.08</v>
      </c>
      <c r="K23" s="14">
        <f>(J23/$D23)*100</f>
        <v>9.622054619755325</v>
      </c>
      <c r="L23" s="11">
        <v>1</v>
      </c>
      <c r="M23" s="12">
        <v>7.098</v>
      </c>
      <c r="N23" s="11">
        <v>0</v>
      </c>
      <c r="O23" s="61">
        <v>82</v>
      </c>
      <c r="P23" s="34">
        <v>87.5813305</v>
      </c>
      <c r="Q23" s="30">
        <f>(P23/$D$23)*100</f>
        <v>83.60241525216698</v>
      </c>
      <c r="R23" s="9"/>
      <c r="T23" s="9"/>
      <c r="V23" s="9"/>
    </row>
    <row r="24" spans="1:22" ht="18" customHeight="1">
      <c r="A24" s="33" t="s">
        <v>9</v>
      </c>
      <c r="B24" s="11">
        <f t="shared" si="0"/>
        <v>13</v>
      </c>
      <c r="C24" s="38">
        <f t="shared" si="1"/>
        <v>2.480916030534351</v>
      </c>
      <c r="D24" s="13">
        <f t="shared" si="2"/>
        <v>17.4585</v>
      </c>
      <c r="E24" s="37">
        <f t="shared" si="3"/>
        <v>1.925708821010263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13</v>
      </c>
      <c r="P24" s="12">
        <v>17.4585</v>
      </c>
      <c r="Q24" s="30">
        <f>(P24/$D$24)*100</f>
        <v>100</v>
      </c>
      <c r="R24" s="9"/>
      <c r="T24" s="9"/>
      <c r="V24" s="9"/>
    </row>
    <row r="25" spans="1:17" ht="18" customHeight="1">
      <c r="A25" s="10" t="s">
        <v>10</v>
      </c>
      <c r="B25" s="11">
        <f t="shared" si="0"/>
        <v>30</v>
      </c>
      <c r="C25" s="38">
        <f t="shared" si="1"/>
        <v>5.7251908396946565</v>
      </c>
      <c r="D25" s="13">
        <f t="shared" si="2"/>
        <v>67.4900397</v>
      </c>
      <c r="E25" s="37">
        <f t="shared" si="3"/>
        <v>7.444291593242423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30</v>
      </c>
      <c r="P25" s="12">
        <v>67.4900397</v>
      </c>
      <c r="Q25" s="14">
        <f>(P25/$D$25)*100</f>
        <v>100</v>
      </c>
    </row>
    <row r="26" spans="1:17" ht="18" customHeight="1">
      <c r="A26" s="10" t="s">
        <v>11</v>
      </c>
      <c r="B26" s="11">
        <f t="shared" si="0"/>
        <v>27</v>
      </c>
      <c r="C26" s="38">
        <f t="shared" si="1"/>
        <v>5.152671755725191</v>
      </c>
      <c r="D26" s="13">
        <f t="shared" si="2"/>
        <v>31.3496462</v>
      </c>
      <c r="E26" s="37">
        <f t="shared" si="3"/>
        <v>3.457931106503472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27</v>
      </c>
      <c r="P26" s="12">
        <v>31.3496462</v>
      </c>
      <c r="Q26" s="14">
        <f>(P26/$D$26)*100</f>
        <v>100</v>
      </c>
    </row>
    <row r="27" spans="1:17" ht="18" customHeight="1">
      <c r="A27" s="10" t="s">
        <v>12</v>
      </c>
      <c r="B27" s="11">
        <f t="shared" si="0"/>
        <v>24</v>
      </c>
      <c r="C27" s="38">
        <f t="shared" si="1"/>
        <v>4.580152671755725</v>
      </c>
      <c r="D27" s="13">
        <f t="shared" si="2"/>
        <v>40.1685761</v>
      </c>
      <c r="E27" s="37">
        <f t="shared" si="3"/>
        <v>4.430677396293612</v>
      </c>
      <c r="F27" s="11">
        <v>0</v>
      </c>
      <c r="G27" s="11">
        <v>0</v>
      </c>
      <c r="H27" s="11">
        <v>0</v>
      </c>
      <c r="I27" s="11">
        <v>2</v>
      </c>
      <c r="J27" s="35">
        <v>14.9974696</v>
      </c>
      <c r="K27" s="14">
        <f>(J27/$D27)*100</f>
        <v>37.33632370404088</v>
      </c>
      <c r="L27" s="11">
        <v>1</v>
      </c>
      <c r="M27" s="12">
        <v>2.86</v>
      </c>
      <c r="N27" s="14">
        <f>(M27/$D$27)*100</f>
        <v>7.119993481670862</v>
      </c>
      <c r="O27" s="11">
        <v>21</v>
      </c>
      <c r="P27" s="12">
        <v>22.3111065</v>
      </c>
      <c r="Q27" s="14">
        <f>(P27/$D$27)*100</f>
        <v>55.54368281428825</v>
      </c>
    </row>
    <row r="28" spans="1:17" ht="18" customHeight="1">
      <c r="A28" s="33" t="s">
        <v>13</v>
      </c>
      <c r="B28" s="11">
        <f>F28+I28+L28+O28</f>
        <v>16</v>
      </c>
      <c r="C28" s="38">
        <f t="shared" si="1"/>
        <v>3.0534351145038165</v>
      </c>
      <c r="D28" s="13">
        <f>G28+J28+M28+P28</f>
        <v>42.0948741</v>
      </c>
      <c r="E28" s="37">
        <f t="shared" si="3"/>
        <v>4.643152067685452</v>
      </c>
      <c r="F28" s="11">
        <v>0</v>
      </c>
      <c r="G28" s="11">
        <v>0</v>
      </c>
      <c r="H28" s="11">
        <f>(G28/$D$28)*100</f>
        <v>0</v>
      </c>
      <c r="I28" s="11">
        <v>2</v>
      </c>
      <c r="J28" s="35">
        <v>23.808</v>
      </c>
      <c r="K28" s="14">
        <f>(J28/$D28)*100</f>
        <v>56.557955116915295</v>
      </c>
      <c r="L28" s="11">
        <v>0</v>
      </c>
      <c r="M28" s="11">
        <v>0</v>
      </c>
      <c r="N28" s="11">
        <v>0</v>
      </c>
      <c r="O28" s="11">
        <v>14</v>
      </c>
      <c r="P28" s="12">
        <v>18.2868741</v>
      </c>
      <c r="Q28" s="14">
        <f>(P28/$D$28)*100</f>
        <v>43.442044883084705</v>
      </c>
    </row>
    <row r="29" spans="1:17" ht="18" customHeight="1">
      <c r="A29" s="10" t="s">
        <v>14</v>
      </c>
      <c r="B29" s="11">
        <f t="shared" si="0"/>
        <v>24</v>
      </c>
      <c r="C29" s="38">
        <f t="shared" si="1"/>
        <v>4.580152671755725</v>
      </c>
      <c r="D29" s="13">
        <f t="shared" si="2"/>
        <v>83.65771000000001</v>
      </c>
      <c r="E29" s="37">
        <f t="shared" si="3"/>
        <v>9.227619216571785</v>
      </c>
      <c r="F29" s="11">
        <v>2</v>
      </c>
      <c r="G29" s="12">
        <v>54.372</v>
      </c>
      <c r="H29" s="14">
        <f>(G29/$D$29)*100</f>
        <v>64.99341184452693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22</v>
      </c>
      <c r="P29" s="12">
        <v>29.28571</v>
      </c>
      <c r="Q29" s="14">
        <f>(P29/$D$29)*100</f>
        <v>35.006588155473054</v>
      </c>
    </row>
    <row r="30" spans="1:17" ht="28.5">
      <c r="A30" s="32" t="s">
        <v>28</v>
      </c>
      <c r="B30" s="11">
        <f t="shared" si="0"/>
        <v>6</v>
      </c>
      <c r="C30" s="38">
        <f>B30/B$16*100</f>
        <v>1.1450381679389312</v>
      </c>
      <c r="D30" s="13">
        <f t="shared" si="2"/>
        <v>6.7463368</v>
      </c>
      <c r="E30" s="37">
        <f t="shared" si="3"/>
        <v>0.7441349649320474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6</v>
      </c>
      <c r="P30" s="12">
        <v>6.7463368</v>
      </c>
      <c r="Q30" s="30">
        <f>(P30/$D$30)*100</f>
        <v>100</v>
      </c>
    </row>
    <row r="31" spans="1:17" ht="16.5">
      <c r="A31" s="20" t="s">
        <v>26</v>
      </c>
      <c r="Q31" s="4" t="s">
        <v>33</v>
      </c>
    </row>
    <row r="32" spans="1:18" ht="16.5">
      <c r="A32" s="20" t="s">
        <v>31</v>
      </c>
      <c r="Q32" s="4"/>
      <c r="R32" s="25"/>
    </row>
  </sheetData>
  <sheetProtection/>
  <mergeCells count="17">
    <mergeCell ref="A13:A15"/>
    <mergeCell ref="I13:K13"/>
    <mergeCell ref="L13:N13"/>
    <mergeCell ref="O13:Q13"/>
    <mergeCell ref="J14:K14"/>
    <mergeCell ref="I14:I15"/>
    <mergeCell ref="L14:L15"/>
    <mergeCell ref="M14:N14"/>
    <mergeCell ref="O14:O15"/>
    <mergeCell ref="P14:Q14"/>
    <mergeCell ref="F13:H13"/>
    <mergeCell ref="F14:F15"/>
    <mergeCell ref="G14:H14"/>
    <mergeCell ref="B14:B15"/>
    <mergeCell ref="D14:E14"/>
    <mergeCell ref="B13:E13"/>
    <mergeCell ref="C14:C15"/>
  </mergeCells>
  <printOptions/>
  <pageMargins left="0.35433070866141736" right="0.3937007874015748" top="0.6692913385826772" bottom="0.5511811023622047" header="0.5118110236220472" footer="0.5118110236220472"/>
  <pageSetup horizontalDpi="300" verticalDpi="300" orientation="portrait" paperSize="9" scale="93" r:id="rId2"/>
  <headerFooter alignWithMargins="0">
    <oddFooter>&amp;C&amp;"Times New Roman,標準"STA301-&amp;P</oddFooter>
  </headerFooter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8">
      <selection activeCell="C34" sqref="C34"/>
    </sheetView>
  </sheetViews>
  <sheetFormatPr defaultColWidth="9.00390625" defaultRowHeight="16.5"/>
  <cols>
    <col min="1" max="1" width="16.25390625" style="0" customWidth="1"/>
    <col min="2" max="2" width="17.75390625" style="0" customWidth="1"/>
    <col min="3" max="3" width="18.375" style="0" customWidth="1"/>
    <col min="4" max="4" width="18.125" style="0" customWidth="1"/>
  </cols>
  <sheetData>
    <row r="1" spans="1:15" ht="20.25" customHeight="1">
      <c r="A1" s="5"/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29</v>
      </c>
    </row>
    <row r="2" spans="1:16" ht="16.5" customHeight="1">
      <c r="A2" s="8" t="s">
        <v>24</v>
      </c>
      <c r="B2" s="12">
        <v>49.839899</v>
      </c>
      <c r="C2" s="12">
        <v>26.618525</v>
      </c>
      <c r="D2" s="12">
        <v>73.04915</v>
      </c>
      <c r="E2" s="12">
        <v>45.638</v>
      </c>
      <c r="F2" s="12">
        <v>101.6342</v>
      </c>
      <c r="G2" s="12">
        <v>96.26033</v>
      </c>
      <c r="H2" s="12">
        <v>87.5813305</v>
      </c>
      <c r="I2" s="21">
        <v>17.4585</v>
      </c>
      <c r="J2" s="12">
        <v>67.4900397</v>
      </c>
      <c r="K2" s="12">
        <v>31.3496462</v>
      </c>
      <c r="L2" s="12">
        <v>22.3111065</v>
      </c>
      <c r="M2" s="12">
        <v>18.2868741</v>
      </c>
      <c r="N2" s="12">
        <v>29.28571</v>
      </c>
      <c r="O2" s="21">
        <v>6.7463368</v>
      </c>
      <c r="P2" s="25">
        <f>SUM(B2:O2)</f>
        <v>673.5496478000001</v>
      </c>
    </row>
    <row r="3" spans="1:16" ht="16.5" customHeight="1">
      <c r="A3" s="8" t="s">
        <v>25</v>
      </c>
      <c r="B3" s="12">
        <v>0</v>
      </c>
      <c r="C3" s="12">
        <v>4.136</v>
      </c>
      <c r="D3" s="12">
        <v>0</v>
      </c>
      <c r="E3" s="12">
        <v>0</v>
      </c>
      <c r="F3" s="12">
        <v>78.2141</v>
      </c>
      <c r="G3" s="12">
        <v>4.4</v>
      </c>
      <c r="H3" s="12">
        <v>7.098</v>
      </c>
      <c r="I3" s="11">
        <v>0</v>
      </c>
      <c r="J3" s="12">
        <v>0</v>
      </c>
      <c r="K3" s="11">
        <v>0</v>
      </c>
      <c r="L3" s="12">
        <v>2.86</v>
      </c>
      <c r="M3" s="12">
        <v>0</v>
      </c>
      <c r="N3" s="12">
        <v>0</v>
      </c>
      <c r="O3" s="11">
        <v>0</v>
      </c>
      <c r="P3" s="25">
        <f>SUM(B3:O3)</f>
        <v>96.7081</v>
      </c>
    </row>
    <row r="4" spans="1:16" ht="16.5" customHeight="1">
      <c r="A4" s="8" t="s">
        <v>22</v>
      </c>
      <c r="B4" s="12">
        <v>15.966</v>
      </c>
      <c r="C4" s="11">
        <v>0</v>
      </c>
      <c r="D4" s="12">
        <v>0</v>
      </c>
      <c r="E4" s="11">
        <v>0</v>
      </c>
      <c r="F4" s="11">
        <v>0</v>
      </c>
      <c r="G4" s="11">
        <v>17.12002</v>
      </c>
      <c r="H4" s="12">
        <v>10.08</v>
      </c>
      <c r="I4" s="11">
        <v>0</v>
      </c>
      <c r="J4" s="11">
        <v>0</v>
      </c>
      <c r="K4" s="11">
        <v>0</v>
      </c>
      <c r="L4" s="12">
        <v>14.9974696</v>
      </c>
      <c r="M4" s="12">
        <v>23.808</v>
      </c>
      <c r="N4" s="12">
        <v>0</v>
      </c>
      <c r="O4" s="11">
        <v>0</v>
      </c>
      <c r="P4" s="25">
        <f>SUM(B4:O4)</f>
        <v>81.9714896</v>
      </c>
    </row>
    <row r="5" spans="1:16" ht="16.5" customHeight="1">
      <c r="A5" s="6" t="s">
        <v>23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v>0</v>
      </c>
      <c r="L5" s="12">
        <v>0</v>
      </c>
      <c r="M5" s="12">
        <v>0</v>
      </c>
      <c r="N5" s="12">
        <v>54.372</v>
      </c>
      <c r="O5" s="11">
        <v>0</v>
      </c>
      <c r="P5" s="25">
        <f>SUM(B5:O5)</f>
        <v>54.372</v>
      </c>
    </row>
    <row r="6" spans="2:4" ht="16.5">
      <c r="B6" s="7" t="s">
        <v>32</v>
      </c>
      <c r="C6" s="7" t="s">
        <v>32</v>
      </c>
      <c r="D6" s="7" t="s">
        <v>32</v>
      </c>
    </row>
    <row r="33" spans="2:3" ht="16.5">
      <c r="B33" t="s">
        <v>36</v>
      </c>
      <c r="C33">
        <v>54.4</v>
      </c>
    </row>
    <row r="34" spans="2:3" ht="16.5">
      <c r="B34" t="s">
        <v>37</v>
      </c>
      <c r="C34" s="62">
        <v>82</v>
      </c>
    </row>
    <row r="35" spans="2:3" ht="16.5">
      <c r="B35" t="s">
        <v>38</v>
      </c>
      <c r="C35">
        <v>96.7</v>
      </c>
    </row>
    <row r="36" spans="2:3" ht="16.5">
      <c r="B36" t="s">
        <v>39</v>
      </c>
      <c r="C36">
        <v>673.5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張佩宜</cp:lastModifiedBy>
  <cp:lastPrinted>2017-05-04T02:49:04Z</cp:lastPrinted>
  <dcterms:created xsi:type="dcterms:W3CDTF">2003-01-15T01:45:49Z</dcterms:created>
  <dcterms:modified xsi:type="dcterms:W3CDTF">2017-05-04T06:48:16Z</dcterms:modified>
  <cp:category>I6Z</cp:category>
  <cp:version/>
  <cp:contentType/>
  <cp:contentStatus/>
</cp:coreProperties>
</file>