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STA266" sheetId="1" r:id="rId1"/>
    <sheet name="縣市未改制整併前資料" sheetId="2" r:id="rId2"/>
  </sheets>
  <definedNames>
    <definedName name="_xlnm.Print_Area" localSheetId="0">'STA266'!$A$1:$N$88</definedName>
  </definedNames>
  <calcPr fullCalcOnLoad="1"/>
</workbook>
</file>

<file path=xl/sharedStrings.xml><?xml version="1.0" encoding="utf-8"?>
<sst xmlns="http://schemas.openxmlformats.org/spreadsheetml/2006/main" count="62" uniqueCount="41">
  <si>
    <t>水利統計簡訊</t>
  </si>
  <si>
    <t>單位:公尺</t>
  </si>
  <si>
    <t>資料來源：經濟部水利署公務統計報表</t>
  </si>
  <si>
    <t>縣市\年度</t>
  </si>
  <si>
    <t>總計</t>
  </si>
  <si>
    <t>總計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</si>
  <si>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</si>
  <si>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</si>
  <si>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</si>
  <si>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</si>
  <si>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</si>
  <si>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</si>
  <si>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</si>
  <si>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</si>
  <si>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</si>
  <si>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</si>
  <si>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</si>
  <si>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</si>
  <si>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</si>
  <si>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</si>
  <si>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</si>
  <si>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</si>
  <si>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</si>
  <si>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</si>
  <si>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</si>
  <si>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</si>
  <si>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</si>
  <si>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</si>
  <si>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臺北縣</t>
  </si>
  <si>
    <t>臺中縣</t>
  </si>
  <si>
    <t>臺南縣</t>
  </si>
  <si>
    <t>高雄縣</t>
  </si>
  <si>
    <t>總計</t>
  </si>
  <si>
    <t>年度</t>
  </si>
  <si>
    <t>各年度
百分比</t>
  </si>
  <si>
    <t>各縣市
百分比</t>
  </si>
  <si>
    <t>編製單位：經濟部水利署主計室</t>
  </si>
  <si>
    <t>STA.266</t>
  </si>
  <si>
    <t>103年7月7日 星期一</t>
  </si>
  <si>
    <r>
      <t>近十年</t>
    </r>
    <r>
      <rPr>
        <b/>
        <sz val="14"/>
        <color indexed="48"/>
        <rFont val="Times New Roman"/>
        <family val="1"/>
      </rPr>
      <t>(93~102</t>
    </r>
    <r>
      <rPr>
        <b/>
        <sz val="14"/>
        <color indexed="48"/>
        <rFont val="標楷體"/>
        <family val="4"/>
      </rPr>
      <t>年度</t>
    </r>
    <r>
      <rPr>
        <b/>
        <sz val="14"/>
        <color indexed="48"/>
        <rFont val="Times New Roman"/>
        <family val="1"/>
      </rPr>
      <t>)</t>
    </r>
    <r>
      <rPr>
        <b/>
        <sz val="14"/>
        <color indexed="48"/>
        <rFont val="標楷體"/>
        <family val="4"/>
      </rPr>
      <t>區域排水整治工程概況</t>
    </r>
  </si>
  <si>
    <t>附    註：百分比之加總數不等於100%，係因電腦計算四捨五入之關係。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</si>
</sst>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</numFmts>
  <fonts count="36">
    <font>
      <sz val="12"/>
      <name val="新細明體"/>
      <family val="1"/>
    </font>
    <font>
      <sz val="14"/>
      <name val="標楷體"/>
      <family val="4"/>
    </font>
    <font>
      <sz val="1.75"/>
      <name val="標楷體"/>
      <family val="4"/>
    </font>
    <font>
      <sz val="3"/>
      <name val="標楷體"/>
      <family val="4"/>
    </font>
    <font>
      <sz val="2.5"/>
      <name val="標楷體"/>
      <family val="4"/>
    </font>
    <font>
      <sz val="1.25"/>
      <name val="標楷體"/>
      <family val="4"/>
    </font>
    <font>
      <sz val="1.5"/>
      <name val="標楷體"/>
      <family val="4"/>
    </font>
    <font>
      <sz val="5"/>
      <name val="標楷體"/>
      <family val="4"/>
    </font>
    <font>
      <sz val="4.25"/>
      <name val="標楷體"/>
      <family val="4"/>
    </font>
    <font>
      <sz val="8"/>
      <name val="標楷體"/>
      <family val="4"/>
    </font>
    <font>
      <sz val="2.25"/>
      <name val="標楷體"/>
      <family val="4"/>
    </font>
    <font>
      <sz val="2"/>
      <name val="標楷體"/>
      <family val="4"/>
    </font>
    <font>
      <sz val="11"/>
      <name val="標楷體"/>
      <family val="4"/>
    </font>
    <font>
      <sz val="19"/>
      <name val="新細明體"/>
      <family val="1"/>
    </font>
    <font>
      <sz val="21.75"/>
      <name val="新細明體"/>
      <family val="1"/>
    </font>
    <font>
      <sz val="12"/>
      <name val="標楷體"/>
      <family val="4"/>
    </font>
    <font>
      <sz val="10.5"/>
      <name val="標楷體"/>
      <family val="4"/>
    </font>
    <font>
      <sz val="24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b/>
      <sz val="14"/>
      <color indexed="48"/>
      <name val="Times New Roman"/>
      <family val="1"/>
    </font>
    <font>
      <b/>
      <sz val="16"/>
      <color indexed="48"/>
      <name val="標楷體"/>
      <family val="4"/>
    </font>
    <font>
      <sz val="12"/>
      <color indexed="48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新細明體"/>
      <family val="1"/>
    </font>
    <font>
      <b/>
      <sz val="20"/>
      <color indexed="62"/>
      <name val="標楷體"/>
      <family val="4"/>
    </font>
    <font>
      <sz val="8.75"/>
      <name val="標楷體"/>
      <family val="4"/>
    </font>
    <font>
      <sz val="11.5"/>
      <name val="標楷體"/>
      <family val="4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91" fontId="12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1" fontId="15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91" fontId="25" fillId="0" borderId="0" xfId="15" applyNumberFormat="1" applyFont="1" applyBorder="1" applyAlignment="1">
      <alignment vertical="center"/>
    </xf>
    <xf numFmtId="191" fontId="25" fillId="0" borderId="0" xfId="15" applyNumberFormat="1" applyFont="1" applyBorder="1" applyAlignment="1">
      <alignment horizontal="center" vertical="center"/>
    </xf>
    <xf numFmtId="191" fontId="25" fillId="2" borderId="1" xfId="15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92" fontId="32" fillId="0" borderId="1" xfId="15" applyNumberFormat="1" applyFont="1" applyBorder="1" applyAlignment="1">
      <alignment horizontal="right" vertical="center"/>
    </xf>
    <xf numFmtId="187" fontId="32" fillId="0" borderId="1" xfId="15" applyNumberFormat="1" applyFont="1" applyBorder="1" applyAlignment="1">
      <alignment horizontal="right" vertical="center"/>
    </xf>
    <xf numFmtId="187" fontId="32" fillId="0" borderId="1" xfId="0" applyNumberFormat="1" applyFont="1" applyBorder="1" applyAlignment="1">
      <alignment horizontal="right" vertical="center"/>
    </xf>
    <xf numFmtId="187" fontId="32" fillId="3" borderId="1" xfId="15" applyNumberFormat="1" applyFont="1" applyFill="1" applyBorder="1" applyAlignment="1">
      <alignment horizontal="right" vertical="center"/>
    </xf>
    <xf numFmtId="192" fontId="32" fillId="3" borderId="1" xfId="15" applyNumberFormat="1" applyFont="1" applyFill="1" applyBorder="1" applyAlignment="1">
      <alignment vertical="center"/>
    </xf>
    <xf numFmtId="191" fontId="32" fillId="3" borderId="1" xfId="15" applyNumberFormat="1" applyFont="1" applyFill="1" applyBorder="1" applyAlignment="1">
      <alignment vertical="center"/>
    </xf>
    <xf numFmtId="191" fontId="32" fillId="3" borderId="1" xfId="15" applyNumberFormat="1" applyFont="1" applyFill="1" applyBorder="1" applyAlignment="1">
      <alignment horizontal="right" vertical="center"/>
    </xf>
    <xf numFmtId="187" fontId="34" fillId="3" borderId="1" xfId="15" applyNumberFormat="1" applyFont="1" applyFill="1" applyBorder="1" applyAlignment="1">
      <alignment horizontal="right" vertical="center"/>
    </xf>
    <xf numFmtId="192" fontId="33" fillId="3" borderId="1" xfId="15" applyNumberFormat="1" applyFont="1" applyFill="1" applyBorder="1" applyAlignment="1">
      <alignment vertical="center"/>
    </xf>
    <xf numFmtId="43" fontId="32" fillId="3" borderId="1" xfId="15" applyNumberFormat="1" applyFont="1" applyFill="1" applyBorder="1" applyAlignment="1">
      <alignment horizontal="right" vertical="center"/>
    </xf>
    <xf numFmtId="192" fontId="32" fillId="0" borderId="1" xfId="15" applyNumberFormat="1" applyFont="1" applyBorder="1" applyAlignment="1">
      <alignment vertical="center"/>
    </xf>
    <xf numFmtId="192" fontId="33" fillId="0" borderId="1" xfId="15" applyNumberFormat="1" applyFont="1" applyBorder="1" applyAlignment="1">
      <alignment vertical="center"/>
    </xf>
    <xf numFmtId="43" fontId="32" fillId="0" borderId="1" xfId="15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1" fontId="25" fillId="0" borderId="0" xfId="0" applyNumberFormat="1" applyFont="1" applyAlignment="1">
      <alignment vertical="center"/>
    </xf>
    <xf numFmtId="192" fontId="34" fillId="3" borderId="1" xfId="15" applyNumberFormat="1" applyFont="1" applyFill="1" applyBorder="1" applyAlignment="1">
      <alignment vertical="center"/>
    </xf>
    <xf numFmtId="187" fontId="35" fillId="0" borderId="1" xfId="0" applyNumberFormat="1" applyFont="1" applyBorder="1" applyAlignment="1">
      <alignment horizontal="right" vertical="center"/>
    </xf>
    <xf numFmtId="187" fontId="35" fillId="3" borderId="1" xfId="15" applyNumberFormat="1" applyFont="1" applyFill="1" applyBorder="1" applyAlignment="1">
      <alignment horizontal="right" vertical="center"/>
    </xf>
    <xf numFmtId="43" fontId="32" fillId="0" borderId="1" xfId="15" applyNumberFormat="1" applyFont="1" applyBorder="1" applyAlignment="1">
      <alignment vertical="center"/>
    </xf>
    <xf numFmtId="43" fontId="32" fillId="3" borderId="1" xfId="15" applyNumberFormat="1" applyFont="1" applyFill="1" applyBorder="1" applyAlignment="1">
      <alignment vertical="center"/>
    </xf>
    <xf numFmtId="43" fontId="34" fillId="3" borderId="1" xfId="15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91" fontId="25" fillId="4" borderId="15" xfId="15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191" fontId="25" fillId="4" borderId="15" xfId="0" applyNumberFormat="1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192" fontId="25" fillId="4" borderId="15" xfId="0" applyNumberFormat="1" applyFont="1" applyFill="1" applyBorder="1" applyAlignment="1">
      <alignment horizontal="center" vertical="center" wrapText="1"/>
    </xf>
    <xf numFmtId="49" fontId="25" fillId="4" borderId="15" xfId="0" applyNumberFormat="1" applyFont="1" applyFill="1" applyBorder="1" applyAlignment="1">
      <alignment horizontal="center" vertical="center"/>
    </xf>
    <xf numFmtId="49" fontId="25" fillId="4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#REF!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022607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218441"/>
        <c:axId val="33857106"/>
      </c:bar3D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50" b="0" i="0" u="none" baseline="0"/>
            </a:pPr>
          </a:p>
        </c:txPr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1218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近十年(93~102年度)區域排水整治工程概況-年度別</a:t>
            </a:r>
          </a:p>
        </c:rich>
      </c:tx>
      <c:layout>
        <c:manualLayout>
          <c:xMode val="factor"/>
          <c:yMode val="factor"/>
          <c:x val="0.0347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6975"/>
          <c:w val="0.986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tx>
            <c:v>各年度合計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STA266!$E$12:$N$13</c:f>
              <c:multiLvlStrCache/>
            </c:multiLvlStrRef>
          </c:cat>
          <c:val>
            <c:numRef>
              <c:f>STA266!$E$14:$N$14</c:f>
              <c:numCache/>
            </c:numRef>
          </c:val>
          <c:shape val="box"/>
        </c:ser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單位:萬公尺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6278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00"/>
        </a:solidFill>
      </c:spP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近十年(93~102年度)區域排水整治工程概況-縣市別</a:t>
            </a:r>
          </a:p>
        </c:rich>
      </c:tx>
      <c:layout>
        <c:manualLayout>
          <c:xMode val="factor"/>
          <c:yMode val="factor"/>
          <c:x val="0.0362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9575"/>
          <c:y val="0.062"/>
          <c:w val="0.859"/>
          <c:h val="0.85575"/>
        </c:manualLayout>
      </c:layout>
      <c:bar3DChart>
        <c:barDir val="bar"/>
        <c:grouping val="clustered"/>
        <c:varyColors val="0"/>
        <c:ser>
          <c:idx val="0"/>
          <c:order val="0"/>
          <c:tx>
            <c:v>縣市別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STA266!$B$16:$B$37</c:f>
              <c:strCache/>
            </c:strRef>
          </c:cat>
          <c:val>
            <c:numRef>
              <c:f>STA266!$D$16:$D$37</c:f>
              <c:numCache/>
            </c:numRef>
          </c:val>
          <c:shape val="box"/>
        </c:ser>
        <c:shape val="box"/>
        <c:axId val="52877277"/>
        <c:axId val="6133446"/>
      </c:bar3DChart>
      <c:catAx>
        <c:axId val="528772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單位:公尺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28772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99CC00"/>
            </a:gs>
            <a:gs pos="100000">
              <a:srgbClr val="FFFFCC"/>
            </a:gs>
          </a:gsLst>
          <a:lin ang="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00"/>
            </a:gs>
            <a:gs pos="100000">
              <a:srgbClr val="FFFFCC"/>
            </a:gs>
          </a:gsLst>
          <a:lin ang="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</cdr:y>
    </cdr:from>
    <cdr:to>
      <cdr:x>0.06925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0.306</cdr:y>
    </cdr:from>
    <cdr:to>
      <cdr:x>0.05025</cdr:x>
      <cdr:y>0.4975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2133600"/>
          <a:ext cx="304800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縣市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14</xdr:col>
      <xdr:colOff>0</xdr:colOff>
      <xdr:row>8</xdr:row>
      <xdr:rowOff>276225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57225"/>
          <a:ext cx="7143750" cy="2047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　　為使區域排水設施更加完善，各縣市政府及各河川局積極辦理各項區域排水整治工程，95~102年並配合「易淹水地區水患治理計畫」執行相關水利工程，以期有效改善地層下陷區、低漥區及都市計畫等地區之淹水問題，進而保護民眾居家安全。
　　近十年來(93~102年度)區域排水整治工程施作完工之排水路總計1,253,836公尺，其中以100年163,413公尺最多，佔總數之13.03%，101年154,616公尺次之，佔總數之12.33%，97年150,755公尺第三，佔總數之12.02%。
　　若按縣市別區分，以臺南市235,724公尺最多，佔總數18.80%，嘉義縣176,219公尺次之，佔總數14.05%，屏東縣119,052公尺第三，佔總數9.50%。</a:t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7258050" y="9734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37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247650" y="9734550"/>
        <a:ext cx="6477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39</xdr:row>
      <xdr:rowOff>66675</xdr:rowOff>
    </xdr:from>
    <xdr:to>
      <xdr:col>13</xdr:col>
      <xdr:colOff>161925</xdr:colOff>
      <xdr:row>54</xdr:row>
      <xdr:rowOff>114300</xdr:rowOff>
    </xdr:to>
    <xdr:graphicFrame>
      <xdr:nvGraphicFramePr>
        <xdr:cNvPr id="4" name="Chart 4"/>
        <xdr:cNvGraphicFramePr/>
      </xdr:nvGraphicFramePr>
      <xdr:xfrm>
        <a:off x="247650" y="10239375"/>
        <a:ext cx="6638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238125</xdr:colOff>
      <xdr:row>54</xdr:row>
      <xdr:rowOff>85725</xdr:rowOff>
    </xdr:from>
    <xdr:to>
      <xdr:col>13</xdr:col>
      <xdr:colOff>38100</xdr:colOff>
      <xdr:row>87</xdr:row>
      <xdr:rowOff>152400</xdr:rowOff>
    </xdr:to>
    <xdr:graphicFrame>
      <xdr:nvGraphicFramePr>
        <xdr:cNvPr id="5" name="Chart 5"/>
        <xdr:cNvGraphicFramePr/>
      </xdr:nvGraphicFramePr>
      <xdr:xfrm>
        <a:off x="409575" y="13096875"/>
        <a:ext cx="6353175" cy="698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tabSelected="1" workbookViewId="0" topLeftCell="A1">
      <selection activeCell="B2" sqref="B2"/>
    </sheetView>
  </sheetViews>
  <sheetFormatPr defaultColWidth="9.00390625" defaultRowHeight="16.5"/>
  <cols>
    <col min="1" max="1" width="2.25390625" style="5" customWidth="1"/>
    <col min="2" max="2" width="8.25390625" style="5" customWidth="1"/>
    <col min="3" max="3" width="6.125" style="5" customWidth="1"/>
    <col min="4" max="4" width="8.625" style="5" customWidth="1"/>
    <col min="5" max="14" width="7.00390625" style="5" customWidth="1"/>
    <col min="15" max="15" width="10.75390625" style="5" customWidth="1"/>
    <col min="16" max="16384" width="9.00390625" style="5" customWidth="1"/>
  </cols>
  <sheetData>
    <row r="1" spans="2:14" s="1" customFormat="1" ht="25.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2:14" s="2" customFormat="1" ht="16.5" customHeight="1">
      <c r="B2" s="3" t="s">
        <v>37</v>
      </c>
      <c r="M2" s="4"/>
      <c r="N2" s="4" t="s">
        <v>38</v>
      </c>
    </row>
    <row r="3" spans="2:12" s="2" customFormat="1" ht="9.75" customHeight="1">
      <c r="B3" s="3"/>
      <c r="K3" s="4"/>
      <c r="L3" s="4"/>
    </row>
    <row r="4" spans="2:10" s="2" customFormat="1" ht="28.5" customHeight="1">
      <c r="B4" s="3"/>
      <c r="F4" s="4"/>
      <c r="G4" s="4"/>
      <c r="H4" s="4"/>
      <c r="I4" s="4"/>
      <c r="J4" s="4"/>
    </row>
    <row r="5" spans="2:10" s="2" customFormat="1" ht="28.5" customHeight="1">
      <c r="B5" s="3"/>
      <c r="F5" s="4"/>
      <c r="G5" s="4"/>
      <c r="H5" s="4"/>
      <c r="I5" s="4"/>
      <c r="J5" s="4"/>
    </row>
    <row r="6" spans="2:10" s="2" customFormat="1" ht="28.5" customHeight="1">
      <c r="B6" s="3"/>
      <c r="F6" s="4"/>
      <c r="G6" s="4"/>
      <c r="H6" s="4"/>
      <c r="I6" s="4"/>
      <c r="J6" s="4"/>
    </row>
    <row r="7" spans="2:10" s="2" customFormat="1" ht="28.5" customHeight="1">
      <c r="B7" s="3"/>
      <c r="F7" s="4"/>
      <c r="G7" s="4"/>
      <c r="H7" s="4"/>
      <c r="I7" s="4"/>
      <c r="J7" s="4"/>
    </row>
    <row r="8" spans="2:10" s="2" customFormat="1" ht="25.5" customHeight="1">
      <c r="B8" s="3"/>
      <c r="F8" s="4"/>
      <c r="G8" s="4"/>
      <c r="H8" s="4"/>
      <c r="I8" s="4"/>
      <c r="J8" s="4"/>
    </row>
    <row r="9" spans="2:10" s="2" customFormat="1" ht="25.5" customHeight="1">
      <c r="B9" s="3"/>
      <c r="F9" s="4"/>
      <c r="G9" s="4"/>
      <c r="H9" s="4"/>
      <c r="I9" s="4"/>
      <c r="J9" s="4"/>
    </row>
    <row r="10" spans="2:14" ht="18.75" customHeight="1">
      <c r="B10" s="53" t="s">
        <v>39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14" ht="18" customHeight="1">
      <c r="B11" s="6"/>
      <c r="C11" s="6"/>
      <c r="D11" s="6"/>
      <c r="E11" s="6"/>
      <c r="F11" s="6"/>
      <c r="G11" s="6"/>
      <c r="H11" s="6"/>
      <c r="I11" s="6"/>
      <c r="J11" s="6"/>
      <c r="M11" s="54" t="s">
        <v>1</v>
      </c>
      <c r="N11" s="55"/>
    </row>
    <row r="12" spans="2:14" s="7" customFormat="1" ht="18" customHeight="1">
      <c r="B12" s="56" t="s">
        <v>3</v>
      </c>
      <c r="C12" s="60" t="s">
        <v>35</v>
      </c>
      <c r="D12" s="58" t="s">
        <v>5</v>
      </c>
      <c r="E12" s="61">
        <v>93</v>
      </c>
      <c r="F12" s="61">
        <v>94</v>
      </c>
      <c r="G12" s="61">
        <v>95</v>
      </c>
      <c r="H12" s="61">
        <v>96</v>
      </c>
      <c r="I12" s="61">
        <v>97</v>
      </c>
      <c r="J12" s="61">
        <v>98</v>
      </c>
      <c r="K12" s="61">
        <v>99</v>
      </c>
      <c r="L12" s="61">
        <v>100</v>
      </c>
      <c r="M12" s="61">
        <v>101</v>
      </c>
      <c r="N12" s="61">
        <v>102</v>
      </c>
    </row>
    <row r="13" spans="2:14" s="7" customFormat="1" ht="18" customHeight="1">
      <c r="B13" s="57"/>
      <c r="C13" s="59"/>
      <c r="D13" s="59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2:14" s="7" customFormat="1" ht="28.5" customHeight="1">
      <c r="B14" s="26" t="s">
        <v>34</v>
      </c>
      <c r="C14" s="28">
        <v>100</v>
      </c>
      <c r="D14" s="40">
        <v>0</v>
      </c>
      <c r="E14" s="38">
        <f aca="true" t="shared" si="0" ref="E14:N14">E15/$D$15*100</f>
        <v>10.535109854877353</v>
      </c>
      <c r="F14" s="38">
        <f t="shared" si="0"/>
        <v>6.569120682449698</v>
      </c>
      <c r="G14" s="38">
        <f t="shared" si="0"/>
        <v>0.9939896445787167</v>
      </c>
      <c r="H14" s="38">
        <f t="shared" si="0"/>
        <v>9.278167160617496</v>
      </c>
      <c r="I14" s="39">
        <f t="shared" si="0"/>
        <v>12.023502276214753</v>
      </c>
      <c r="J14" s="38">
        <f t="shared" si="0"/>
        <v>11.918305105292877</v>
      </c>
      <c r="K14" s="38">
        <f t="shared" si="0"/>
        <v>11.708070273943322</v>
      </c>
      <c r="L14" s="39">
        <f t="shared" si="0"/>
        <v>13.033044193977522</v>
      </c>
      <c r="M14" s="36">
        <f t="shared" si="0"/>
        <v>12.331437285258998</v>
      </c>
      <c r="N14" s="38">
        <f t="shared" si="0"/>
        <v>11.609253522789265</v>
      </c>
    </row>
    <row r="15" spans="2:15" s="8" customFormat="1" ht="19.5" customHeight="1">
      <c r="B15" s="15" t="s">
        <v>4</v>
      </c>
      <c r="C15" s="48">
        <v>0</v>
      </c>
      <c r="D15" s="29">
        <f aca="true" t="shared" si="1" ref="D15:N15">SUM(D16:D37)</f>
        <v>1253836</v>
      </c>
      <c r="E15" s="30">
        <f t="shared" si="1"/>
        <v>132093</v>
      </c>
      <c r="F15" s="30">
        <f t="shared" si="1"/>
        <v>82366</v>
      </c>
      <c r="G15" s="30">
        <f t="shared" si="1"/>
        <v>12463</v>
      </c>
      <c r="H15" s="30">
        <f t="shared" si="1"/>
        <v>116333</v>
      </c>
      <c r="I15" s="46">
        <f t="shared" si="1"/>
        <v>150755</v>
      </c>
      <c r="J15" s="30">
        <f t="shared" si="1"/>
        <v>149436</v>
      </c>
      <c r="K15" s="30">
        <f t="shared" si="1"/>
        <v>146800</v>
      </c>
      <c r="L15" s="46">
        <f t="shared" si="1"/>
        <v>163413</v>
      </c>
      <c r="M15" s="46">
        <f t="shared" si="1"/>
        <v>154616</v>
      </c>
      <c r="N15" s="30">
        <f t="shared" si="1"/>
        <v>145561</v>
      </c>
      <c r="O15" s="9"/>
    </row>
    <row r="16" spans="2:15" ht="19.5" customHeight="1">
      <c r="B16" s="15" t="s">
        <v>6</v>
      </c>
      <c r="C16" s="32">
        <f aca="true" t="shared" si="2" ref="C16:C37">D16/$D$15*100</f>
        <v>3.8790559530911537</v>
      </c>
      <c r="D16" s="31">
        <f aca="true" t="shared" si="3" ref="D16:D37">SUM(E16:N16)</f>
        <v>48637</v>
      </c>
      <c r="E16" s="33">
        <f>'縣市未改制整併前資料'!B3</f>
        <v>9892</v>
      </c>
      <c r="F16" s="33">
        <f>'縣市未改制整併前資料'!C3</f>
        <v>3627</v>
      </c>
      <c r="G16" s="33">
        <f>'縣市未改制整併前資料'!D3</f>
        <v>1880</v>
      </c>
      <c r="H16" s="33">
        <f>'縣市未改制整併前資料'!E3</f>
        <v>13252</v>
      </c>
      <c r="I16" s="33">
        <f>'縣市未改制整併前資料'!F3</f>
        <v>4104</v>
      </c>
      <c r="J16" s="33">
        <f>'縣市未改制整併前資料'!G3</f>
        <v>4023</v>
      </c>
      <c r="K16" s="33">
        <f>'縣市未改制整併前資料'!H3</f>
        <v>5206</v>
      </c>
      <c r="L16" s="34">
        <v>158</v>
      </c>
      <c r="M16" s="34">
        <v>5436</v>
      </c>
      <c r="N16" s="34">
        <v>1059</v>
      </c>
      <c r="O16" s="10"/>
    </row>
    <row r="17" spans="2:15" ht="19.5" customHeight="1">
      <c r="B17" s="15" t="s">
        <v>7</v>
      </c>
      <c r="C17" s="49">
        <f t="shared" si="2"/>
        <v>0</v>
      </c>
      <c r="D17" s="50">
        <f t="shared" si="3"/>
        <v>0</v>
      </c>
      <c r="E17" s="49">
        <f>'縣市未改制整併前資料'!B24</f>
        <v>0</v>
      </c>
      <c r="F17" s="49">
        <f>'縣市未改制整併前資料'!C24</f>
        <v>0</v>
      </c>
      <c r="G17" s="49">
        <f>'縣市未改制整併前資料'!D24</f>
        <v>0</v>
      </c>
      <c r="H17" s="49">
        <f>'縣市未改制整併前資料'!E24</f>
        <v>0</v>
      </c>
      <c r="I17" s="49">
        <f>'縣市未改制整併前資料'!F24</f>
        <v>0</v>
      </c>
      <c r="J17" s="49">
        <f>'縣市未改制整併前資料'!G24</f>
        <v>0</v>
      </c>
      <c r="K17" s="49">
        <f>'縣市未改制整併前資料'!H24</f>
        <v>0</v>
      </c>
      <c r="L17" s="37">
        <v>0</v>
      </c>
      <c r="M17" s="37">
        <v>0</v>
      </c>
      <c r="N17" s="37">
        <v>0</v>
      </c>
      <c r="O17" s="10"/>
    </row>
    <row r="18" spans="2:15" ht="19.5" customHeight="1">
      <c r="B18" s="15" t="s">
        <v>8</v>
      </c>
      <c r="C18" s="32">
        <f t="shared" si="2"/>
        <v>5.8439859758373505</v>
      </c>
      <c r="D18" s="31">
        <f t="shared" si="3"/>
        <v>73274</v>
      </c>
      <c r="E18" s="34">
        <f>'縣市未改制整併前資料'!B8+'縣市未改制整併前資料'!B21</f>
        <v>3314</v>
      </c>
      <c r="F18" s="34">
        <f>'縣市未改制整併前資料'!C8+'縣市未改制整併前資料'!C21</f>
        <v>8069</v>
      </c>
      <c r="G18" s="34">
        <f>'縣市未改制整併前資料'!D8+'縣市未改制整併前資料'!D21</f>
        <v>130</v>
      </c>
      <c r="H18" s="34">
        <f>'縣市未改制整併前資料'!E8+'縣市未改制整併前資料'!E21</f>
        <v>9312</v>
      </c>
      <c r="I18" s="34">
        <f>'縣市未改制整併前資料'!F8+'縣市未改制整併前資料'!F21</f>
        <v>10028</v>
      </c>
      <c r="J18" s="34">
        <f>'縣市未改制整併前資料'!G8+'縣市未改制整併前資料'!G21</f>
        <v>4865</v>
      </c>
      <c r="K18" s="34">
        <f>'縣市未改制整併前資料'!H8+'縣市未改制整併前資料'!H21</f>
        <v>11370</v>
      </c>
      <c r="L18" s="34">
        <v>10447</v>
      </c>
      <c r="M18" s="34">
        <v>2808</v>
      </c>
      <c r="N18" s="34">
        <v>12931</v>
      </c>
      <c r="O18" s="10"/>
    </row>
    <row r="19" spans="2:15" ht="19.5" customHeight="1">
      <c r="B19" s="15" t="s">
        <v>9</v>
      </c>
      <c r="C19" s="36">
        <f t="shared" si="2"/>
        <v>18.80022586685978</v>
      </c>
      <c r="D19" s="47">
        <f t="shared" si="3"/>
        <v>235724</v>
      </c>
      <c r="E19" s="34">
        <f>'縣市未改制整併前資料'!B13+'縣市未改制整併前資料'!B23</f>
        <v>30666</v>
      </c>
      <c r="F19" s="34">
        <f>'縣市未改制整併前資料'!C13+'縣市未改制整併前資料'!C23</f>
        <v>28437</v>
      </c>
      <c r="G19" s="34">
        <f>'縣市未改制整併前資料'!D13+'縣市未改制整併前資料'!D23</f>
        <v>2635</v>
      </c>
      <c r="H19" s="34">
        <f>'縣市未改制整併前資料'!E13+'縣市未改制整併前資料'!E23</f>
        <v>35648</v>
      </c>
      <c r="I19" s="34">
        <f>'縣市未改制整併前資料'!F13+'縣市未改制整併前資料'!F23</f>
        <v>30918</v>
      </c>
      <c r="J19" s="34">
        <f>'縣市未改制整併前資料'!G13+'縣市未改制整併前資料'!G23</f>
        <v>20974</v>
      </c>
      <c r="K19" s="34">
        <f>'縣市未改制整併前資料'!H13+'縣市未改制整併前資料'!H23</f>
        <v>14055</v>
      </c>
      <c r="L19" s="34">
        <v>28791</v>
      </c>
      <c r="M19" s="34">
        <v>15242</v>
      </c>
      <c r="N19" s="34">
        <v>28358</v>
      </c>
      <c r="O19" s="10"/>
    </row>
    <row r="20" spans="2:15" ht="19.5" customHeight="1">
      <c r="B20" s="15" t="s">
        <v>10</v>
      </c>
      <c r="C20" s="32">
        <f t="shared" si="2"/>
        <v>6.1307858444007035</v>
      </c>
      <c r="D20" s="31">
        <f t="shared" si="3"/>
        <v>76870</v>
      </c>
      <c r="E20" s="34">
        <f>'縣市未改制整併前資料'!B14+'縣市未改制整併前資料'!B25</f>
        <v>6564</v>
      </c>
      <c r="F20" s="34">
        <f>'縣市未改制整併前資料'!C14+'縣市未改制整併前資料'!C25</f>
        <v>2789</v>
      </c>
      <c r="G20" s="34">
        <f>'縣市未改制整併前資料'!D14+'縣市未改制整併前資料'!D25</f>
        <v>2562</v>
      </c>
      <c r="H20" s="34">
        <f>'縣市未改制整併前資料'!E14+'縣市未改制整併前資料'!E25</f>
        <v>1891</v>
      </c>
      <c r="I20" s="34">
        <f>'縣市未改制整併前資料'!F14+'縣市未改制整併前資料'!F25</f>
        <v>5968</v>
      </c>
      <c r="J20" s="34">
        <f>'縣市未改制整併前資料'!G14+'縣市未改制整併前資料'!G25</f>
        <v>10080</v>
      </c>
      <c r="K20" s="34">
        <f>'縣市未改制整併前資料'!H14+'縣市未改制整併前資料'!H25</f>
        <v>13353</v>
      </c>
      <c r="L20" s="34">
        <v>11025</v>
      </c>
      <c r="M20" s="34">
        <v>10091</v>
      </c>
      <c r="N20" s="34">
        <v>12547</v>
      </c>
      <c r="O20" s="10"/>
    </row>
    <row r="21" spans="2:15" ht="19.5" customHeight="1">
      <c r="B21" s="15" t="s">
        <v>11</v>
      </c>
      <c r="C21" s="32">
        <f t="shared" si="2"/>
        <v>1.9327886581658207</v>
      </c>
      <c r="D21" s="31">
        <f t="shared" si="3"/>
        <v>24234</v>
      </c>
      <c r="E21" s="33">
        <f>'縣市未改制整併前資料'!B4</f>
        <v>2400</v>
      </c>
      <c r="F21" s="33">
        <f>'縣市未改制整併前資料'!C4</f>
        <v>2088</v>
      </c>
      <c r="G21" s="49">
        <f>'縣市未改制整併前資料'!D4</f>
        <v>0</v>
      </c>
      <c r="H21" s="33">
        <f>'縣市未改制整併前資料'!E4</f>
        <v>690</v>
      </c>
      <c r="I21" s="33">
        <f>'縣市未改制整併前資料'!F4</f>
        <v>1400</v>
      </c>
      <c r="J21" s="33">
        <f>'縣市未改制整併前資料'!G4</f>
        <v>1840</v>
      </c>
      <c r="K21" s="33">
        <f>'縣市未改制整併前資料'!H4</f>
        <v>534</v>
      </c>
      <c r="L21" s="34">
        <v>3782</v>
      </c>
      <c r="M21" s="34">
        <v>6115</v>
      </c>
      <c r="N21" s="34">
        <v>5385</v>
      </c>
      <c r="O21" s="10"/>
    </row>
    <row r="22" spans="2:15" ht="19.5" customHeight="1">
      <c r="B22" s="15" t="s">
        <v>12</v>
      </c>
      <c r="C22" s="32">
        <f t="shared" si="2"/>
        <v>2.3832462937736674</v>
      </c>
      <c r="D22" s="31">
        <f t="shared" si="3"/>
        <v>29882</v>
      </c>
      <c r="E22" s="33">
        <f>'縣市未改制整併前資料'!B5</f>
        <v>2625</v>
      </c>
      <c r="F22" s="33">
        <f>'縣市未改制整併前資料'!C5</f>
        <v>2409</v>
      </c>
      <c r="G22" s="49">
        <f>'縣市未改制整併前資料'!D5</f>
        <v>0</v>
      </c>
      <c r="H22" s="33">
        <f>'縣市未改制整併前資料'!E5</f>
        <v>1187</v>
      </c>
      <c r="I22" s="33">
        <f>'縣市未改制整併前資料'!F5</f>
        <v>5615</v>
      </c>
      <c r="J22" s="33">
        <f>'縣市未改制整併前資料'!G5</f>
        <v>2640</v>
      </c>
      <c r="K22" s="33">
        <f>'縣市未改制整併前資料'!H5</f>
        <v>7006</v>
      </c>
      <c r="L22" s="34">
        <v>5285</v>
      </c>
      <c r="M22" s="34">
        <v>390</v>
      </c>
      <c r="N22" s="34">
        <v>2725</v>
      </c>
      <c r="O22" s="10"/>
    </row>
    <row r="23" spans="2:15" ht="19.5" customHeight="1">
      <c r="B23" s="15" t="s">
        <v>13</v>
      </c>
      <c r="C23" s="32">
        <f t="shared" si="2"/>
        <v>4.241623306397328</v>
      </c>
      <c r="D23" s="35">
        <f t="shared" si="3"/>
        <v>53183</v>
      </c>
      <c r="E23" s="33">
        <f>'縣市未改制整併前資料'!B6</f>
        <v>2001</v>
      </c>
      <c r="F23" s="33">
        <f>'縣市未改制整併前資料'!C6</f>
        <v>1515</v>
      </c>
      <c r="G23" s="49">
        <f>'縣市未改制整併前資料'!D6</f>
        <v>0</v>
      </c>
      <c r="H23" s="33">
        <f>'縣市未改制整併前資料'!E6</f>
        <v>1869</v>
      </c>
      <c r="I23" s="33">
        <f>'縣市未改制整併前資料'!F6</f>
        <v>1544</v>
      </c>
      <c r="J23" s="33">
        <f>'縣市未改制整併前資料'!G6</f>
        <v>25</v>
      </c>
      <c r="K23" s="33">
        <f>'縣市未改制整併前資料'!H6</f>
        <v>3713</v>
      </c>
      <c r="L23" s="34">
        <v>1693</v>
      </c>
      <c r="M23" s="34">
        <v>39238</v>
      </c>
      <c r="N23" s="34">
        <v>1585</v>
      </c>
      <c r="O23" s="10"/>
    </row>
    <row r="24" spans="2:15" ht="19.5" customHeight="1">
      <c r="B24" s="15" t="s">
        <v>14</v>
      </c>
      <c r="C24" s="32">
        <f t="shared" si="2"/>
        <v>3.8133376294826435</v>
      </c>
      <c r="D24" s="35">
        <f t="shared" si="3"/>
        <v>47813</v>
      </c>
      <c r="E24" s="33">
        <f>'縣市未改制整併前資料'!B7</f>
        <v>7250</v>
      </c>
      <c r="F24" s="33">
        <f>'縣市未改制整併前資料'!C7</f>
        <v>1739</v>
      </c>
      <c r="G24" s="49">
        <f>'縣市未改制整併前資料'!D7</f>
        <v>0</v>
      </c>
      <c r="H24" s="33">
        <f>'縣市未改制整併前資料'!E7</f>
        <v>13022</v>
      </c>
      <c r="I24" s="33">
        <f>'縣市未改制整併前資料'!F7</f>
        <v>9827</v>
      </c>
      <c r="J24" s="33">
        <f>'縣市未改制整併前資料'!G7</f>
        <v>1805</v>
      </c>
      <c r="K24" s="33">
        <f>'縣市未改制整併前資料'!H7</f>
        <v>1989</v>
      </c>
      <c r="L24" s="34">
        <v>6149</v>
      </c>
      <c r="M24" s="34">
        <v>2577</v>
      </c>
      <c r="N24" s="34">
        <v>3455</v>
      </c>
      <c r="O24" s="10"/>
    </row>
    <row r="25" spans="2:15" ht="19.5" customHeight="1">
      <c r="B25" s="15" t="s">
        <v>15</v>
      </c>
      <c r="C25" s="45">
        <f t="shared" si="2"/>
        <v>8.951968199987876</v>
      </c>
      <c r="D25" s="31">
        <f t="shared" si="3"/>
        <v>112243</v>
      </c>
      <c r="E25" s="33">
        <f>'縣市未改制整併前資料'!B9</f>
        <v>9978</v>
      </c>
      <c r="F25" s="49">
        <f>'縣市未改制整併前資料'!C9</f>
        <v>0</v>
      </c>
      <c r="G25" s="49">
        <f>'縣市未改制整併前資料'!D9</f>
        <v>0</v>
      </c>
      <c r="H25" s="33">
        <f>'縣市未改制整併前資料'!E9</f>
        <v>22621</v>
      </c>
      <c r="I25" s="33">
        <f>'縣市未改制整併前資料'!F9</f>
        <v>11271</v>
      </c>
      <c r="J25" s="33">
        <f>'縣市未改制整併前資料'!G9</f>
        <v>7527</v>
      </c>
      <c r="K25" s="33">
        <f>'縣市未改制整併前資料'!H9</f>
        <v>13898</v>
      </c>
      <c r="L25" s="34">
        <v>22079</v>
      </c>
      <c r="M25" s="34">
        <v>11859</v>
      </c>
      <c r="N25" s="34">
        <v>13010</v>
      </c>
      <c r="O25" s="10"/>
    </row>
    <row r="26" spans="2:15" ht="19.5" customHeight="1">
      <c r="B26" s="15" t="s">
        <v>16</v>
      </c>
      <c r="C26" s="32">
        <f t="shared" si="2"/>
        <v>2.1105631039466086</v>
      </c>
      <c r="D26" s="31">
        <f t="shared" si="3"/>
        <v>26463</v>
      </c>
      <c r="E26" s="33">
        <f>'縣市未改制整併前資料'!B10</f>
        <v>3381</v>
      </c>
      <c r="F26" s="33">
        <f>'縣市未改制整併前資料'!C10</f>
        <v>3541</v>
      </c>
      <c r="G26" s="33">
        <f>'縣市未改制整併前資料'!D10</f>
        <v>140</v>
      </c>
      <c r="H26" s="33">
        <f>'縣市未改制整併前資料'!E10</f>
        <v>1516</v>
      </c>
      <c r="I26" s="33">
        <f>'縣市未改制整併前資料'!F10</f>
        <v>3121</v>
      </c>
      <c r="J26" s="33">
        <f>'縣市未改制整併前資料'!G10</f>
        <v>1958</v>
      </c>
      <c r="K26" s="33">
        <f>'縣市未改制整併前資料'!H10</f>
        <v>5763</v>
      </c>
      <c r="L26" s="34">
        <v>2582</v>
      </c>
      <c r="M26" s="34">
        <v>2629</v>
      </c>
      <c r="N26" s="34">
        <v>1832</v>
      </c>
      <c r="O26" s="10"/>
    </row>
    <row r="27" spans="2:15" ht="19.5" customHeight="1">
      <c r="B27" s="15" t="s">
        <v>17</v>
      </c>
      <c r="C27" s="32">
        <f t="shared" si="2"/>
        <v>8.344472482844646</v>
      </c>
      <c r="D27" s="31">
        <f t="shared" si="3"/>
        <v>104626</v>
      </c>
      <c r="E27" s="33">
        <f>'縣市未改制整併前資料'!B11</f>
        <v>9854</v>
      </c>
      <c r="F27" s="33">
        <f>'縣市未改制整併前資料'!C11</f>
        <v>2196</v>
      </c>
      <c r="G27" s="49">
        <f>'縣市未改制整併前資料'!D11</f>
        <v>0</v>
      </c>
      <c r="H27" s="33">
        <f>'縣市未改制整併前資料'!E11</f>
        <v>1928</v>
      </c>
      <c r="I27" s="33">
        <f>'縣市未改制整併前資料'!F11</f>
        <v>13356</v>
      </c>
      <c r="J27" s="33">
        <f>'縣市未改制整併前資料'!G11</f>
        <v>29356</v>
      </c>
      <c r="K27" s="33">
        <f>'縣市未改制整併前資料'!H11</f>
        <v>25308</v>
      </c>
      <c r="L27" s="34">
        <v>7144</v>
      </c>
      <c r="M27" s="34">
        <v>3799</v>
      </c>
      <c r="N27" s="34">
        <v>11685</v>
      </c>
      <c r="O27" s="10"/>
    </row>
    <row r="28" spans="2:15" ht="19.5" customHeight="1">
      <c r="B28" s="15" t="s">
        <v>18</v>
      </c>
      <c r="C28" s="36">
        <f t="shared" si="2"/>
        <v>14.054389888310753</v>
      </c>
      <c r="D28" s="47">
        <f t="shared" si="3"/>
        <v>176219</v>
      </c>
      <c r="E28" s="33">
        <f>'縣市未改制整併前資料'!B12</f>
        <v>22132</v>
      </c>
      <c r="F28" s="33">
        <f>'縣市未改制整併前資料'!C12</f>
        <v>4734</v>
      </c>
      <c r="G28" s="33">
        <f>'縣市未改制整併前資料'!D12</f>
        <v>1368</v>
      </c>
      <c r="H28" s="33">
        <f>'縣市未改制整併前資料'!E12</f>
        <v>6986</v>
      </c>
      <c r="I28" s="33">
        <f>'縣市未改制整併前資料'!F12</f>
        <v>21282</v>
      </c>
      <c r="J28" s="33">
        <f>'縣市未改制整併前資料'!G12</f>
        <v>36483</v>
      </c>
      <c r="K28" s="33">
        <f>'縣市未改制整併前資料'!H12</f>
        <v>22187</v>
      </c>
      <c r="L28" s="34">
        <v>29203</v>
      </c>
      <c r="M28" s="34">
        <v>16715</v>
      </c>
      <c r="N28" s="34">
        <v>15129</v>
      </c>
      <c r="O28" s="10"/>
    </row>
    <row r="29" spans="2:15" ht="19.5" customHeight="1">
      <c r="B29" s="15" t="s">
        <v>19</v>
      </c>
      <c r="C29" s="36">
        <f t="shared" si="2"/>
        <v>9.49502167747616</v>
      </c>
      <c r="D29" s="47">
        <f t="shared" si="3"/>
        <v>119052</v>
      </c>
      <c r="E29" s="33">
        <f>'縣市未改制整併前資料'!B15</f>
        <v>6238</v>
      </c>
      <c r="F29" s="33">
        <f>'縣市未改制整併前資料'!C15</f>
        <v>3789</v>
      </c>
      <c r="G29" s="49">
        <f>'縣市未改制整併前資料'!D15</f>
        <v>0</v>
      </c>
      <c r="H29" s="33">
        <f>'縣市未改制整併前資料'!E15</f>
        <v>2854</v>
      </c>
      <c r="I29" s="33">
        <f>'縣市未改制整併前資料'!F15</f>
        <v>18572</v>
      </c>
      <c r="J29" s="33">
        <f>'縣市未改制整併前資料'!G15</f>
        <v>10899</v>
      </c>
      <c r="K29" s="33">
        <f>'縣市未改制整併前資料'!H15</f>
        <v>11747</v>
      </c>
      <c r="L29" s="33">
        <v>19736</v>
      </c>
      <c r="M29" s="33">
        <v>22850</v>
      </c>
      <c r="N29" s="33">
        <v>22367</v>
      </c>
      <c r="O29" s="10"/>
    </row>
    <row r="30" spans="2:15" ht="19.5" customHeight="1">
      <c r="B30" s="15" t="s">
        <v>20</v>
      </c>
      <c r="C30" s="32">
        <f t="shared" si="2"/>
        <v>0.2883152182582092</v>
      </c>
      <c r="D30" s="31">
        <f t="shared" si="3"/>
        <v>3615</v>
      </c>
      <c r="E30" s="33">
        <f>'縣市未改制整併前資料'!B16</f>
        <v>1626</v>
      </c>
      <c r="F30" s="33">
        <f>'縣市未改制整併前資料'!C16</f>
        <v>900</v>
      </c>
      <c r="G30" s="49">
        <f>'縣市未改制整併前資料'!D16</f>
        <v>0</v>
      </c>
      <c r="H30" s="49">
        <f>'縣市未改制整併前資料'!E16</f>
        <v>0</v>
      </c>
      <c r="I30" s="49">
        <f>'縣市未改制整併前資料'!F16</f>
        <v>0</v>
      </c>
      <c r="J30" s="49">
        <f>'縣市未改制整併前資料'!G16</f>
        <v>0</v>
      </c>
      <c r="K30" s="49">
        <f>'縣市未改制整併前資料'!H16</f>
        <v>0</v>
      </c>
      <c r="L30" s="34">
        <v>415</v>
      </c>
      <c r="M30" s="34">
        <v>292</v>
      </c>
      <c r="N30" s="34">
        <v>382</v>
      </c>
      <c r="O30" s="10"/>
    </row>
    <row r="31" spans="2:15" ht="19.5" customHeight="1">
      <c r="B31" s="15" t="s">
        <v>21</v>
      </c>
      <c r="C31" s="32">
        <f t="shared" si="2"/>
        <v>5.789273876328323</v>
      </c>
      <c r="D31" s="31">
        <f t="shared" si="3"/>
        <v>72588</v>
      </c>
      <c r="E31" s="33">
        <f>'縣市未改制整併前資料'!B17</f>
        <v>6598</v>
      </c>
      <c r="F31" s="33">
        <f>'縣市未改制整併前資料'!C17</f>
        <v>12095</v>
      </c>
      <c r="G31" s="33">
        <f>'縣市未改制整併前資料'!D17</f>
        <v>2878</v>
      </c>
      <c r="H31" s="33">
        <f>'縣市未改制整併前資料'!E17</f>
        <v>3177</v>
      </c>
      <c r="I31" s="33">
        <f>'縣市未改制整併前資料'!F17</f>
        <v>7617</v>
      </c>
      <c r="J31" s="33">
        <f>'縣市未改制整併前資料'!G17</f>
        <v>9745</v>
      </c>
      <c r="K31" s="33">
        <f>'縣市未改制整併前資料'!H17</f>
        <v>7537</v>
      </c>
      <c r="L31" s="34">
        <v>8378</v>
      </c>
      <c r="M31" s="34">
        <v>9220</v>
      </c>
      <c r="N31" s="34">
        <v>5343</v>
      </c>
      <c r="O31" s="10"/>
    </row>
    <row r="32" spans="2:15" ht="19.5" customHeight="1">
      <c r="B32" s="15" t="s">
        <v>22</v>
      </c>
      <c r="C32" s="32">
        <f t="shared" si="2"/>
        <v>1.1668990202865448</v>
      </c>
      <c r="D32" s="31">
        <f t="shared" si="3"/>
        <v>14631</v>
      </c>
      <c r="E32" s="33">
        <f>'縣市未改制整併前資料'!B18</f>
        <v>1011</v>
      </c>
      <c r="F32" s="33">
        <f>'縣市未改制整併前資料'!C18</f>
        <v>1172</v>
      </c>
      <c r="G32" s="33">
        <f>'縣市未改制整併前資料'!D18</f>
        <v>239</v>
      </c>
      <c r="H32" s="49">
        <f>'縣市未改制整併前資料'!E18</f>
        <v>0</v>
      </c>
      <c r="I32" s="49">
        <f>'縣市未改制整併前資料'!F18</f>
        <v>0</v>
      </c>
      <c r="J32" s="33">
        <f>'縣市未改制整併前資料'!G18</f>
        <v>2250</v>
      </c>
      <c r="K32" s="33">
        <f>'縣市未改制整併前資料'!H18</f>
        <v>2875</v>
      </c>
      <c r="L32" s="34">
        <v>3209</v>
      </c>
      <c r="M32" s="34">
        <v>2217</v>
      </c>
      <c r="N32" s="34">
        <v>1658</v>
      </c>
      <c r="O32" s="10"/>
    </row>
    <row r="33" spans="2:15" ht="19.5" customHeight="1">
      <c r="B33" s="15" t="s">
        <v>23</v>
      </c>
      <c r="C33" s="32">
        <f t="shared" si="2"/>
        <v>0.17418545966139112</v>
      </c>
      <c r="D33" s="31">
        <f t="shared" si="3"/>
        <v>2184</v>
      </c>
      <c r="E33" s="49">
        <f>'縣市未改制整併前資料'!B19</f>
        <v>0</v>
      </c>
      <c r="F33" s="33">
        <f>'縣市未改制整併前資料'!C19</f>
        <v>250</v>
      </c>
      <c r="G33" s="49">
        <f>'縣市未改制整併前資料'!D19</f>
        <v>0</v>
      </c>
      <c r="H33" s="49">
        <f>'縣市未改制整併前資料'!E19</f>
        <v>0</v>
      </c>
      <c r="I33" s="49">
        <f>'縣市未改制整併前資料'!F19</f>
        <v>0</v>
      </c>
      <c r="J33" s="49">
        <f>'縣市未改制整併前資料'!G19</f>
        <v>0</v>
      </c>
      <c r="K33" s="49">
        <f>'縣市未改制整併前資料'!H19</f>
        <v>0</v>
      </c>
      <c r="L33" s="34">
        <v>1934</v>
      </c>
      <c r="M33" s="37">
        <v>0</v>
      </c>
      <c r="N33" s="37">
        <v>0</v>
      </c>
      <c r="O33" s="10"/>
    </row>
    <row r="34" spans="2:16" s="11" customFormat="1" ht="19.5" customHeight="1">
      <c r="B34" s="15" t="s">
        <v>24</v>
      </c>
      <c r="C34" s="32">
        <f t="shared" si="2"/>
        <v>0.8655836967514093</v>
      </c>
      <c r="D34" s="31">
        <f t="shared" si="3"/>
        <v>10853</v>
      </c>
      <c r="E34" s="33">
        <f>'縣市未改制整併前資料'!B20</f>
        <v>1871</v>
      </c>
      <c r="F34" s="33">
        <f>'縣市未改制整併前資料'!C20</f>
        <v>926</v>
      </c>
      <c r="G34" s="49">
        <f>'縣市未改制整併前資料'!D20</f>
        <v>0</v>
      </c>
      <c r="H34" s="33">
        <f>'縣市未改制整併前資料'!E20</f>
        <v>380</v>
      </c>
      <c r="I34" s="33">
        <f>'縣市未改制整併前資料'!F20</f>
        <v>4130</v>
      </c>
      <c r="J34" s="33">
        <f>'縣市未改制整併前資料'!G20</f>
        <v>354</v>
      </c>
      <c r="K34" s="49">
        <f>'縣市未改制整併前資料'!H20</f>
        <v>0</v>
      </c>
      <c r="L34" s="34">
        <v>670</v>
      </c>
      <c r="M34" s="34">
        <v>1586</v>
      </c>
      <c r="N34" s="34">
        <v>936</v>
      </c>
      <c r="O34" s="10"/>
      <c r="P34" s="5"/>
    </row>
    <row r="35" spans="2:15" ht="19.5" customHeight="1">
      <c r="B35" s="15" t="s">
        <v>25</v>
      </c>
      <c r="C35" s="32">
        <f t="shared" si="2"/>
        <v>0.739809672078326</v>
      </c>
      <c r="D35" s="31">
        <f t="shared" si="3"/>
        <v>9276</v>
      </c>
      <c r="E35" s="33">
        <f>'縣市未改制整併前資料'!B22</f>
        <v>3084</v>
      </c>
      <c r="F35" s="33">
        <f>'縣市未改制整併前資料'!C22</f>
        <v>354</v>
      </c>
      <c r="G35" s="33">
        <f>'縣市未改制整併前資料'!D22</f>
        <v>144</v>
      </c>
      <c r="H35" s="33">
        <f>'縣市未改制整併前資料'!E22</f>
        <v>0</v>
      </c>
      <c r="I35" s="33">
        <f>'縣市未改制整併前資料'!F22</f>
        <v>93</v>
      </c>
      <c r="J35" s="33">
        <f>'縣市未改制整併前資料'!G22</f>
        <v>1650</v>
      </c>
      <c r="K35" s="33">
        <f>'縣市未改制整併前資料'!H22</f>
        <v>259</v>
      </c>
      <c r="L35" s="33">
        <v>72</v>
      </c>
      <c r="M35" s="33">
        <v>175</v>
      </c>
      <c r="N35" s="33">
        <v>3445</v>
      </c>
      <c r="O35" s="10"/>
    </row>
    <row r="36" spans="2:15" ht="19.5" customHeight="1">
      <c r="B36" s="15" t="s">
        <v>26</v>
      </c>
      <c r="C36" s="32">
        <f t="shared" si="2"/>
        <v>0.9944681760613031</v>
      </c>
      <c r="D36" s="31">
        <f t="shared" si="3"/>
        <v>12469</v>
      </c>
      <c r="E36" s="33">
        <f>'縣市未改制整併前資料'!B26</f>
        <v>1608</v>
      </c>
      <c r="F36" s="33">
        <f>'縣市未改制整併前資料'!C26</f>
        <v>1736</v>
      </c>
      <c r="G36" s="33">
        <f>'縣市未改制整併前資料'!D26</f>
        <v>487</v>
      </c>
      <c r="H36" s="33">
        <f>'縣市未改制整併前資料'!E26</f>
        <v>0</v>
      </c>
      <c r="I36" s="33">
        <f>'縣市未改制整併前資料'!F26</f>
        <v>1909</v>
      </c>
      <c r="J36" s="33">
        <f>'縣市未改制整併前資料'!G26</f>
        <v>2962</v>
      </c>
      <c r="K36" s="33">
        <f>'縣市未改制整併前資料'!H26</f>
        <v>0</v>
      </c>
      <c r="L36" s="34">
        <v>661</v>
      </c>
      <c r="M36" s="33">
        <v>1377</v>
      </c>
      <c r="N36" s="33">
        <v>1729</v>
      </c>
      <c r="O36" s="10"/>
    </row>
    <row r="37" spans="2:15" ht="19.5" customHeight="1">
      <c r="B37" s="15" t="s">
        <v>27</v>
      </c>
      <c r="C37" s="49">
        <f t="shared" si="2"/>
        <v>0</v>
      </c>
      <c r="D37" s="37">
        <f t="shared" si="3"/>
        <v>0</v>
      </c>
      <c r="E37" s="49">
        <f>'縣市未改制整併前資料'!B27</f>
        <v>0</v>
      </c>
      <c r="F37" s="49">
        <f>'縣市未改制整併前資料'!C27</f>
        <v>0</v>
      </c>
      <c r="G37" s="49">
        <f>'縣市未改制整併前資料'!D27</f>
        <v>0</v>
      </c>
      <c r="H37" s="49">
        <f>'縣市未改制整併前資料'!E27</f>
        <v>0</v>
      </c>
      <c r="I37" s="49">
        <f>'縣市未改制整併前資料'!F27</f>
        <v>0</v>
      </c>
      <c r="J37" s="49">
        <f>'縣市未改制整併前資料'!G27</f>
        <v>0</v>
      </c>
      <c r="K37" s="49">
        <f>'縣市未改制整併前資料'!H27</f>
        <v>0</v>
      </c>
      <c r="L37" s="37">
        <v>0</v>
      </c>
      <c r="M37" s="49">
        <v>0</v>
      </c>
      <c r="N37" s="49">
        <v>0</v>
      </c>
      <c r="O37" s="10"/>
    </row>
    <row r="38" spans="2:14" ht="17.25" customHeight="1">
      <c r="B38" s="12" t="s">
        <v>2</v>
      </c>
      <c r="C38" s="12"/>
      <c r="D38" s="12"/>
      <c r="E38"/>
      <c r="K38" s="12"/>
      <c r="L38" s="12"/>
      <c r="N38" s="27" t="s">
        <v>36</v>
      </c>
    </row>
    <row r="39" spans="2:14" ht="17.25" customHeight="1">
      <c r="B39" s="44" t="s">
        <v>40</v>
      </c>
      <c r="C39" s="12"/>
      <c r="D39" s="12"/>
      <c r="E39"/>
      <c r="K39" s="12"/>
      <c r="L39" s="12"/>
      <c r="N39" s="27"/>
    </row>
    <row r="40" spans="2:14" ht="13.5" customHeight="1">
      <c r="B40" s="13"/>
      <c r="C40" s="14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ht="13.5" customHeight="1">
      <c r="B41" s="13"/>
      <c r="C41" s="1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13.5" customHeight="1">
      <c r="B42" s="13"/>
      <c r="C42" s="14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4" ht="13.5" customHeight="1">
      <c r="B43" s="13"/>
      <c r="C43" s="14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4" ht="13.5" customHeight="1">
      <c r="B44" s="13"/>
      <c r="C44" s="14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ht="13.5" customHeight="1">
      <c r="B45" s="13"/>
      <c r="C45" s="14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3.5" customHeight="1">
      <c r="B46" s="13"/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13.5" customHeight="1">
      <c r="B47" s="13"/>
      <c r="C47" s="14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s="10" customFormat="1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="10" customFormat="1" ht="16.5"/>
    <row r="50" s="10" customFormat="1" ht="16.5"/>
    <row r="51" s="10" customFormat="1" ht="16.5"/>
    <row r="52" s="10" customFormat="1" ht="16.5"/>
    <row r="53" s="10" customFormat="1" ht="16.5"/>
    <row r="54" s="10" customFormat="1" ht="16.5"/>
    <row r="55" s="10" customFormat="1" ht="16.5"/>
    <row r="56" s="10" customFormat="1" ht="16.5"/>
    <row r="57" s="10" customFormat="1" ht="16.5"/>
    <row r="58" s="10" customFormat="1" ht="16.5"/>
    <row r="59" s="10" customFormat="1" ht="16.5"/>
    <row r="60" s="10" customFormat="1" ht="16.5"/>
    <row r="61" s="10" customFormat="1" ht="16.5"/>
    <row r="62" s="10" customFormat="1" ht="16.5"/>
    <row r="63" s="10" customFormat="1" ht="16.5"/>
    <row r="64" s="10" customFormat="1" ht="16.5"/>
    <row r="65" s="10" customFormat="1" ht="16.5"/>
    <row r="66" s="10" customFormat="1" ht="16.5"/>
    <row r="67" s="10" customFormat="1" ht="16.5"/>
    <row r="68" s="10" customFormat="1" ht="16.5"/>
    <row r="69" spans="2:14" ht="16.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2:14" ht="16.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ht="16.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</sheetData>
  <mergeCells count="16">
    <mergeCell ref="N12:N13"/>
    <mergeCell ref="G12:G13"/>
    <mergeCell ref="H12:H13"/>
    <mergeCell ref="I12:I13"/>
    <mergeCell ref="J12:J13"/>
    <mergeCell ref="L12:L13"/>
    <mergeCell ref="B1:N1"/>
    <mergeCell ref="B10:N10"/>
    <mergeCell ref="M11:N11"/>
    <mergeCell ref="B12:B13"/>
    <mergeCell ref="D12:D13"/>
    <mergeCell ref="C12:C13"/>
    <mergeCell ref="E12:E13"/>
    <mergeCell ref="F12:F13"/>
    <mergeCell ref="K12:K13"/>
    <mergeCell ref="M12:M13"/>
  </mergeCells>
  <printOptions/>
  <pageMargins left="0.38" right="0.35" top="0.65" bottom="0.63" header="0.5" footer="0.3"/>
  <pageSetup horizontalDpi="600" verticalDpi="600" orientation="portrait" paperSize="9" scale="98" r:id="rId2"/>
  <headerFooter alignWithMargins="0">
    <oddFooter>&amp;Csta266-&amp;P</oddFooter>
  </headerFooter>
  <rowBreaks count="1" manualBreakCount="1">
    <brk id="39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H28" sqref="H28"/>
    </sheetView>
  </sheetViews>
  <sheetFormatPr defaultColWidth="9.00390625" defaultRowHeight="16.5"/>
  <sheetData>
    <row r="1" spans="1:8" ht="16.5">
      <c r="A1" s="16" t="s">
        <v>33</v>
      </c>
      <c r="B1" s="17">
        <v>93</v>
      </c>
      <c r="C1" s="17">
        <v>94</v>
      </c>
      <c r="D1" s="17">
        <v>95</v>
      </c>
      <c r="E1" s="17">
        <v>96</v>
      </c>
      <c r="F1" s="17">
        <v>97</v>
      </c>
      <c r="G1" s="41">
        <v>98</v>
      </c>
      <c r="H1" s="18">
        <v>99</v>
      </c>
    </row>
    <row r="2" spans="1:8" ht="16.5">
      <c r="A2" s="19" t="s">
        <v>32</v>
      </c>
      <c r="B2" s="20">
        <f aca="true" t="shared" si="0" ref="B2:G2">SUM(B3:B27)</f>
        <v>132093</v>
      </c>
      <c r="C2" s="20">
        <f t="shared" si="0"/>
        <v>82366</v>
      </c>
      <c r="D2" s="20">
        <f t="shared" si="0"/>
        <v>12463</v>
      </c>
      <c r="E2" s="20">
        <f t="shared" si="0"/>
        <v>116333</v>
      </c>
      <c r="F2" s="20">
        <f t="shared" si="0"/>
        <v>150755</v>
      </c>
      <c r="G2" s="42">
        <f t="shared" si="0"/>
        <v>149436</v>
      </c>
      <c r="H2" s="21">
        <f>SUM(H3:H27)</f>
        <v>146800</v>
      </c>
    </row>
    <row r="3" spans="1:8" ht="16.5">
      <c r="A3" s="22" t="s">
        <v>28</v>
      </c>
      <c r="B3" s="20">
        <v>9892</v>
      </c>
      <c r="C3" s="20">
        <v>3627</v>
      </c>
      <c r="D3" s="20">
        <v>1880</v>
      </c>
      <c r="E3" s="20">
        <v>13252</v>
      </c>
      <c r="F3" s="20">
        <v>4104</v>
      </c>
      <c r="G3" s="42">
        <v>4023</v>
      </c>
      <c r="H3" s="21">
        <v>5206</v>
      </c>
    </row>
    <row r="4" spans="1:8" ht="16.5">
      <c r="A4" s="22" t="s">
        <v>11</v>
      </c>
      <c r="B4" s="20">
        <v>2400</v>
      </c>
      <c r="C4" s="20">
        <v>2088</v>
      </c>
      <c r="D4" s="20">
        <v>0</v>
      </c>
      <c r="E4" s="20">
        <v>690</v>
      </c>
      <c r="F4" s="20">
        <v>1400</v>
      </c>
      <c r="G4" s="42">
        <v>1840</v>
      </c>
      <c r="H4" s="21">
        <v>534</v>
      </c>
    </row>
    <row r="5" spans="1:8" ht="16.5">
      <c r="A5" s="22" t="s">
        <v>12</v>
      </c>
      <c r="B5" s="20">
        <v>2625</v>
      </c>
      <c r="C5" s="20">
        <v>2409</v>
      </c>
      <c r="D5" s="20">
        <v>0</v>
      </c>
      <c r="E5" s="20">
        <v>1187</v>
      </c>
      <c r="F5" s="20">
        <v>5615</v>
      </c>
      <c r="G5" s="42">
        <v>2640</v>
      </c>
      <c r="H5" s="21">
        <v>7006</v>
      </c>
    </row>
    <row r="6" spans="1:8" ht="16.5">
      <c r="A6" s="22" t="s">
        <v>13</v>
      </c>
      <c r="B6" s="20">
        <v>2001</v>
      </c>
      <c r="C6" s="20">
        <v>1515</v>
      </c>
      <c r="D6" s="20">
        <v>0</v>
      </c>
      <c r="E6" s="20">
        <v>1869</v>
      </c>
      <c r="F6" s="20">
        <v>1544</v>
      </c>
      <c r="G6" s="42">
        <v>25</v>
      </c>
      <c r="H6" s="21">
        <v>3713</v>
      </c>
    </row>
    <row r="7" spans="1:8" ht="16.5">
      <c r="A7" s="22" t="s">
        <v>14</v>
      </c>
      <c r="B7" s="20">
        <v>7250</v>
      </c>
      <c r="C7" s="20">
        <v>1739</v>
      </c>
      <c r="D7" s="20">
        <v>0</v>
      </c>
      <c r="E7" s="20">
        <v>13022</v>
      </c>
      <c r="F7" s="20">
        <v>9827</v>
      </c>
      <c r="G7" s="42">
        <v>1805</v>
      </c>
      <c r="H7" s="21">
        <v>1989</v>
      </c>
    </row>
    <row r="8" spans="1:8" ht="16.5">
      <c r="A8" s="22" t="s">
        <v>29</v>
      </c>
      <c r="B8" s="20">
        <v>3314</v>
      </c>
      <c r="C8" s="20">
        <v>6616</v>
      </c>
      <c r="D8" s="20">
        <v>130</v>
      </c>
      <c r="E8" s="20">
        <v>8205</v>
      </c>
      <c r="F8" s="20">
        <v>9410</v>
      </c>
      <c r="G8" s="42">
        <v>4839</v>
      </c>
      <c r="H8" s="21">
        <v>9927</v>
      </c>
    </row>
    <row r="9" spans="1:8" ht="16.5">
      <c r="A9" s="22" t="s">
        <v>15</v>
      </c>
      <c r="B9" s="20">
        <v>9978</v>
      </c>
      <c r="C9" s="20">
        <v>0</v>
      </c>
      <c r="D9" s="20">
        <v>0</v>
      </c>
      <c r="E9" s="20">
        <v>22621</v>
      </c>
      <c r="F9" s="20">
        <v>11271</v>
      </c>
      <c r="G9" s="42">
        <v>7527</v>
      </c>
      <c r="H9" s="21">
        <v>13898</v>
      </c>
    </row>
    <row r="10" spans="1:8" ht="16.5">
      <c r="A10" s="22" t="s">
        <v>16</v>
      </c>
      <c r="B10" s="20">
        <v>3381</v>
      </c>
      <c r="C10" s="20">
        <v>3541</v>
      </c>
      <c r="D10" s="20">
        <v>140</v>
      </c>
      <c r="E10" s="20">
        <v>1516</v>
      </c>
      <c r="F10" s="20">
        <v>3121</v>
      </c>
      <c r="G10" s="42">
        <v>1958</v>
      </c>
      <c r="H10" s="21">
        <v>5763</v>
      </c>
    </row>
    <row r="11" spans="1:8" ht="16.5">
      <c r="A11" s="22" t="s">
        <v>17</v>
      </c>
      <c r="B11" s="20">
        <v>9854</v>
      </c>
      <c r="C11" s="20">
        <v>2196</v>
      </c>
      <c r="D11" s="20">
        <v>0</v>
      </c>
      <c r="E11" s="20">
        <v>1928</v>
      </c>
      <c r="F11" s="20">
        <v>13356</v>
      </c>
      <c r="G11" s="42">
        <v>29356</v>
      </c>
      <c r="H11" s="21">
        <v>25308</v>
      </c>
    </row>
    <row r="12" spans="1:8" ht="16.5">
      <c r="A12" s="22" t="s">
        <v>18</v>
      </c>
      <c r="B12" s="20">
        <v>22132</v>
      </c>
      <c r="C12" s="20">
        <v>4734</v>
      </c>
      <c r="D12" s="20">
        <v>1368</v>
      </c>
      <c r="E12" s="20">
        <v>6986</v>
      </c>
      <c r="F12" s="20">
        <v>21282</v>
      </c>
      <c r="G12" s="42">
        <v>36483</v>
      </c>
      <c r="H12" s="21">
        <v>22187</v>
      </c>
    </row>
    <row r="13" spans="1:8" ht="16.5">
      <c r="A13" s="22" t="s">
        <v>30</v>
      </c>
      <c r="B13" s="20">
        <v>30666</v>
      </c>
      <c r="C13" s="20">
        <v>28437</v>
      </c>
      <c r="D13" s="20">
        <v>2560</v>
      </c>
      <c r="E13" s="20">
        <v>35482</v>
      </c>
      <c r="F13" s="20">
        <v>29122</v>
      </c>
      <c r="G13" s="42">
        <v>19451</v>
      </c>
      <c r="H13" s="21">
        <v>12531</v>
      </c>
    </row>
    <row r="14" spans="1:8" ht="16.5">
      <c r="A14" s="22" t="s">
        <v>31</v>
      </c>
      <c r="B14" s="20">
        <v>4964</v>
      </c>
      <c r="C14" s="20">
        <v>1169</v>
      </c>
      <c r="D14" s="20">
        <v>2562</v>
      </c>
      <c r="E14" s="20">
        <v>1891</v>
      </c>
      <c r="F14" s="20">
        <v>5968</v>
      </c>
      <c r="G14" s="42">
        <v>10080</v>
      </c>
      <c r="H14" s="21">
        <v>13353</v>
      </c>
    </row>
    <row r="15" spans="1:8" ht="16.5">
      <c r="A15" s="22" t="s">
        <v>19</v>
      </c>
      <c r="B15" s="20">
        <v>6238</v>
      </c>
      <c r="C15" s="20">
        <v>3789</v>
      </c>
      <c r="D15" s="20">
        <v>0</v>
      </c>
      <c r="E15" s="20">
        <v>2854</v>
      </c>
      <c r="F15" s="20">
        <v>18572</v>
      </c>
      <c r="G15" s="42">
        <v>10899</v>
      </c>
      <c r="H15" s="21">
        <v>11747</v>
      </c>
    </row>
    <row r="16" spans="1:8" ht="16.5">
      <c r="A16" s="22" t="s">
        <v>20</v>
      </c>
      <c r="B16" s="20">
        <v>1626</v>
      </c>
      <c r="C16" s="20">
        <v>900</v>
      </c>
      <c r="D16" s="20">
        <v>0</v>
      </c>
      <c r="E16" s="20">
        <v>0</v>
      </c>
      <c r="F16" s="20">
        <v>0</v>
      </c>
      <c r="G16" s="42">
        <v>0</v>
      </c>
      <c r="H16" s="21">
        <v>0</v>
      </c>
    </row>
    <row r="17" spans="1:8" ht="16.5">
      <c r="A17" s="22" t="s">
        <v>21</v>
      </c>
      <c r="B17" s="20">
        <v>6598</v>
      </c>
      <c r="C17" s="20">
        <v>12095</v>
      </c>
      <c r="D17" s="20">
        <v>2878</v>
      </c>
      <c r="E17" s="20">
        <v>3177</v>
      </c>
      <c r="F17" s="20">
        <v>7617</v>
      </c>
      <c r="G17" s="42">
        <v>9745</v>
      </c>
      <c r="H17" s="21">
        <v>7537</v>
      </c>
    </row>
    <row r="18" spans="1:8" ht="16.5">
      <c r="A18" s="22" t="s">
        <v>22</v>
      </c>
      <c r="B18" s="20">
        <v>1011</v>
      </c>
      <c r="C18" s="20">
        <v>1172</v>
      </c>
      <c r="D18" s="20">
        <v>239</v>
      </c>
      <c r="E18" s="20">
        <v>0</v>
      </c>
      <c r="F18" s="20">
        <v>0</v>
      </c>
      <c r="G18" s="42">
        <v>2250</v>
      </c>
      <c r="H18" s="21">
        <v>2875</v>
      </c>
    </row>
    <row r="19" spans="1:8" ht="16.5">
      <c r="A19" s="22" t="s">
        <v>23</v>
      </c>
      <c r="B19" s="20">
        <v>0</v>
      </c>
      <c r="C19" s="20">
        <v>250</v>
      </c>
      <c r="D19" s="20">
        <v>0</v>
      </c>
      <c r="E19" s="20">
        <v>0</v>
      </c>
      <c r="F19" s="20">
        <v>0</v>
      </c>
      <c r="G19" s="42">
        <v>0</v>
      </c>
      <c r="H19" s="21">
        <v>0</v>
      </c>
    </row>
    <row r="20" spans="1:8" ht="16.5">
      <c r="A20" s="22" t="s">
        <v>24</v>
      </c>
      <c r="B20" s="20">
        <v>1871</v>
      </c>
      <c r="C20" s="20">
        <v>926</v>
      </c>
      <c r="D20" s="20">
        <v>0</v>
      </c>
      <c r="E20" s="20">
        <v>380</v>
      </c>
      <c r="F20" s="20">
        <v>4130</v>
      </c>
      <c r="G20" s="42">
        <v>354</v>
      </c>
      <c r="H20" s="21">
        <v>0</v>
      </c>
    </row>
    <row r="21" spans="1:8" ht="16.5">
      <c r="A21" s="22" t="s">
        <v>8</v>
      </c>
      <c r="B21" s="20">
        <v>0</v>
      </c>
      <c r="C21" s="20">
        <v>1453</v>
      </c>
      <c r="D21" s="20">
        <v>0</v>
      </c>
      <c r="E21" s="20">
        <v>1107</v>
      </c>
      <c r="F21" s="20">
        <v>618</v>
      </c>
      <c r="G21" s="42">
        <v>26</v>
      </c>
      <c r="H21" s="21">
        <v>1443</v>
      </c>
    </row>
    <row r="22" spans="1:8" ht="16.5">
      <c r="A22" s="22" t="s">
        <v>25</v>
      </c>
      <c r="B22" s="20">
        <v>3084</v>
      </c>
      <c r="C22" s="20">
        <v>354</v>
      </c>
      <c r="D22" s="20">
        <v>144</v>
      </c>
      <c r="E22" s="20">
        <v>0</v>
      </c>
      <c r="F22" s="20">
        <v>93</v>
      </c>
      <c r="G22" s="42">
        <v>1650</v>
      </c>
      <c r="H22" s="21">
        <v>259</v>
      </c>
    </row>
    <row r="23" spans="1:8" ht="16.5">
      <c r="A23" s="22" t="s">
        <v>9</v>
      </c>
      <c r="B23" s="20">
        <v>0</v>
      </c>
      <c r="C23" s="20">
        <v>0</v>
      </c>
      <c r="D23" s="20">
        <v>75</v>
      </c>
      <c r="E23" s="20">
        <v>166</v>
      </c>
      <c r="F23" s="20">
        <v>1796</v>
      </c>
      <c r="G23" s="42">
        <v>1523</v>
      </c>
      <c r="H23" s="21">
        <v>1524</v>
      </c>
    </row>
    <row r="24" spans="1:8" ht="16.5">
      <c r="A24" s="22" t="s">
        <v>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42">
        <v>0</v>
      </c>
      <c r="H24" s="21">
        <v>0</v>
      </c>
    </row>
    <row r="25" spans="1:8" ht="16.5">
      <c r="A25" s="22" t="s">
        <v>10</v>
      </c>
      <c r="B25" s="20">
        <v>1600</v>
      </c>
      <c r="C25" s="20">
        <v>1620</v>
      </c>
      <c r="D25" s="20">
        <v>0</v>
      </c>
      <c r="E25" s="20">
        <v>0</v>
      </c>
      <c r="F25" s="20">
        <v>0</v>
      </c>
      <c r="G25" s="42">
        <v>0</v>
      </c>
      <c r="H25" s="21">
        <v>0</v>
      </c>
    </row>
    <row r="26" spans="1:8" ht="16.5">
      <c r="A26" s="22" t="s">
        <v>26</v>
      </c>
      <c r="B26" s="20">
        <v>1608</v>
      </c>
      <c r="C26" s="20">
        <v>1736</v>
      </c>
      <c r="D26" s="20">
        <v>487</v>
      </c>
      <c r="E26" s="20">
        <v>0</v>
      </c>
      <c r="F26" s="20">
        <v>1909</v>
      </c>
      <c r="G26" s="42">
        <v>2962</v>
      </c>
      <c r="H26" s="21">
        <v>0</v>
      </c>
    </row>
    <row r="27" spans="1:8" ht="17.25" thickBot="1">
      <c r="A27" s="23" t="s">
        <v>27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43">
        <v>0</v>
      </c>
      <c r="H27" s="25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wrauser</dc:creator>
  <cp:keywords/>
  <dc:description/>
  <cp:lastModifiedBy>wrauser</cp:lastModifiedBy>
  <cp:lastPrinted>2014-07-10T01:32:26Z</cp:lastPrinted>
  <dcterms:created xsi:type="dcterms:W3CDTF">2014-05-05T01:18:50Z</dcterms:created>
  <dcterms:modified xsi:type="dcterms:W3CDTF">2014-07-10T01:41:15Z</dcterms:modified>
  <cp:category/>
  <cp:version/>
  <cp:contentType/>
  <cp:contentStatus/>
</cp:coreProperties>
</file>