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00" windowHeight="5745" activeTab="0"/>
  </bookViews>
  <sheets>
    <sheet name="圖表" sheetId="1" r:id="rId1"/>
    <sheet name="原始資料" sheetId="2" r:id="rId2"/>
  </sheets>
  <definedNames>
    <definedName name="_xlnm.Print_Area" localSheetId="0">'圖表'!$A$1:$I$68</definedName>
  </definedNames>
  <calcPr fullCalcOnLoad="1"/>
</workbook>
</file>

<file path=xl/sharedStrings.xml><?xml version="1.0" encoding="utf-8"?>
<sst xmlns="http://schemas.openxmlformats.org/spreadsheetml/2006/main" count="103" uniqueCount="69">
  <si>
    <t>高雄市</t>
  </si>
  <si>
    <t>新竹市</t>
  </si>
  <si>
    <t>基隆市</t>
  </si>
  <si>
    <t>宜蘭縣</t>
  </si>
  <si>
    <t>嘉義市</t>
  </si>
  <si>
    <t>新竹縣</t>
  </si>
  <si>
    <t>桃園縣</t>
  </si>
  <si>
    <t>苗栗縣</t>
  </si>
  <si>
    <t>彰化縣</t>
  </si>
  <si>
    <t>雲林縣</t>
  </si>
  <si>
    <t>南投縣</t>
  </si>
  <si>
    <t>嘉義縣</t>
  </si>
  <si>
    <t>澎湖縣</t>
  </si>
  <si>
    <t>屏東縣</t>
  </si>
  <si>
    <t>年別</t>
  </si>
  <si>
    <t>花蓮縣</t>
  </si>
  <si>
    <t>單位：公升</t>
  </si>
  <si>
    <t>水利統計簡訊</t>
  </si>
  <si>
    <t>排序</t>
  </si>
  <si>
    <t>新北市</t>
  </si>
  <si>
    <t>臺北市</t>
  </si>
  <si>
    <t>臺中市</t>
  </si>
  <si>
    <t>臺南市</t>
  </si>
  <si>
    <t>臺東縣</t>
  </si>
  <si>
    <t>金門縣</t>
  </si>
  <si>
    <t>連江縣</t>
  </si>
  <si>
    <t>總計</t>
  </si>
  <si>
    <t>資料來源：經濟部水利署公務統計報表</t>
  </si>
  <si>
    <t>總計</t>
  </si>
  <si>
    <t>縣市別</t>
  </si>
  <si>
    <r>
      <t>97生活用水量</t>
    </r>
  </si>
  <si>
    <r>
      <t>98</t>
    </r>
    <r>
      <rPr>
        <sz val="10"/>
        <rFont val="細明體"/>
        <family val="3"/>
      </rPr>
      <t>生活用水量</t>
    </r>
  </si>
  <si>
    <r>
      <t>99生活用水量</t>
    </r>
  </si>
  <si>
    <r>
      <t>100生活用水量</t>
    </r>
  </si>
  <si>
    <r>
      <t>97供水人數</t>
    </r>
  </si>
  <si>
    <r>
      <t>98</t>
    </r>
    <r>
      <rPr>
        <sz val="10"/>
        <rFont val="細明體"/>
        <family val="3"/>
      </rPr>
      <t>供水人數</t>
    </r>
  </si>
  <si>
    <r>
      <t>99供水人數</t>
    </r>
  </si>
  <si>
    <r>
      <t>100供水人數</t>
    </r>
  </si>
  <si>
    <r>
      <t>97</t>
    </r>
    <r>
      <rPr>
        <sz val="10"/>
        <rFont val="細明體"/>
        <family val="3"/>
      </rPr>
      <t>年</t>
    </r>
  </si>
  <si>
    <r>
      <t>98</t>
    </r>
    <r>
      <rPr>
        <sz val="10"/>
        <rFont val="細明體"/>
        <family val="3"/>
      </rPr>
      <t>年</t>
    </r>
  </si>
  <si>
    <r>
      <t>99</t>
    </r>
    <r>
      <rPr>
        <sz val="10"/>
        <rFont val="細明體"/>
        <family val="3"/>
      </rPr>
      <t>年</t>
    </r>
  </si>
  <si>
    <t>新北市</t>
  </si>
  <si>
    <t>臺北市</t>
  </si>
  <si>
    <t>臺南市</t>
  </si>
  <si>
    <t>高雄市</t>
  </si>
  <si>
    <t>宜蘭縣</t>
  </si>
  <si>
    <t>桃園縣</t>
  </si>
  <si>
    <t>南投縣</t>
  </si>
  <si>
    <t>嘉義縣</t>
  </si>
  <si>
    <t>澎湖縣</t>
  </si>
  <si>
    <t>嘉義市</t>
  </si>
  <si>
    <t>金門縣</t>
  </si>
  <si>
    <t>連江縣</t>
  </si>
  <si>
    <t>臺中市</t>
  </si>
  <si>
    <t xml:space="preserve">          4.年中供水人數=(上年底供水人數+本年底供水人數)÷2。</t>
  </si>
  <si>
    <t>單位：立方公尺</t>
  </si>
  <si>
    <t>每人每日生活用水量(單位：公升)</t>
  </si>
  <si>
    <t xml:space="preserve">          3.每人每日生活用水量(公升)=年生活用水量(立方公尺)÷年中供水人數÷全年日數×1,000。</t>
  </si>
  <si>
    <t>附    註：1.本表總計與細數項和或有不符，係小數點以下四捨五入進位所致。</t>
  </si>
  <si>
    <t xml:space="preserve">          2.臺中市、臺南市及高雄市99（含）年以前為縣市合併資料。</t>
  </si>
  <si>
    <r>
      <t>101</t>
    </r>
    <r>
      <rPr>
        <sz val="10"/>
        <rFont val="細明體"/>
        <family val="3"/>
      </rPr>
      <t>生活用水量</t>
    </r>
  </si>
  <si>
    <r>
      <t>101</t>
    </r>
    <r>
      <rPr>
        <sz val="10"/>
        <rFont val="細明體"/>
        <family val="3"/>
      </rPr>
      <t>供水人數</t>
    </r>
  </si>
  <si>
    <r>
      <t>100年</t>
    </r>
  </si>
  <si>
    <r>
      <t>101年</t>
    </r>
  </si>
  <si>
    <r>
      <t>近5年 (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年至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年)成長率</t>
    </r>
  </si>
  <si>
    <r>
      <t>　各直轄市、縣市近</t>
    </r>
    <r>
      <rPr>
        <sz val="14"/>
        <rFont val="Times New Roman"/>
        <family val="1"/>
      </rPr>
      <t>5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(97</t>
    </r>
    <r>
      <rPr>
        <sz val="14"/>
        <rFont val="標楷體"/>
        <family val="4"/>
      </rPr>
      <t>年至</t>
    </r>
    <r>
      <rPr>
        <sz val="14"/>
        <rFont val="Times New Roman"/>
        <family val="1"/>
      </rPr>
      <t>101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每人每日自來水生活用水量概況</t>
    </r>
  </si>
  <si>
    <t>編製單位：經濟部水利署主計室</t>
  </si>
  <si>
    <t>103年1月2日　星期四</t>
  </si>
  <si>
    <t>STA.260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</si>
</sst>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00_);[Red]\(0.000\)"/>
    <numFmt numFmtId="179" formatCode="#,##0_);[Red]\(#,##0\)"/>
    <numFmt numFmtId="180" formatCode="0.00_);[Red]\(0.00\)"/>
    <numFmt numFmtId="181" formatCode="0.00_ ;[Red]\-0.00\ "/>
    <numFmt numFmtId="182" formatCode="0.00_ "/>
    <numFmt numFmtId="183" formatCode="[$-404]AM/PM\ hh:mm:ss"/>
    <numFmt numFmtId="184" formatCode="0.0_)"/>
    <numFmt numFmtId="185" formatCode="0.0"/>
    <numFmt numFmtId="186" formatCode="0.0%"/>
    <numFmt numFmtId="187" formatCode="General_)"/>
    <numFmt numFmtId="188" formatCode="0.0_);[Red]\(0.0\)"/>
    <numFmt numFmtId="189" formatCode="0_)"/>
    <numFmt numFmtId="190" formatCode="0.00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 "/>
    <numFmt numFmtId="195" formatCode="#,##0.0_ "/>
    <numFmt numFmtId="196" formatCode="#,##0.00_ "/>
    <numFmt numFmtId="197" formatCode="#,##0.000_ "/>
    <numFmt numFmtId="198" formatCode="#,##0.0000_ "/>
    <numFmt numFmtId="199" formatCode="#,##0.00000_ "/>
    <numFmt numFmtId="200" formatCode="0.0_ "/>
    <numFmt numFmtId="201" formatCode="#,##0.0_);[Red]\(#,##0.0\)"/>
    <numFmt numFmtId="202" formatCode="_(* #,##0.0_);_(* \(#,##0.0\);_(* &quot;-&quot;_);_(@_)"/>
    <numFmt numFmtId="203" formatCode="#,##0.0_);\(#,##0.0\)"/>
    <numFmt numFmtId="204" formatCode="0.000_ "/>
    <numFmt numFmtId="205" formatCode="0.0000_ "/>
    <numFmt numFmtId="206" formatCode="0.00000_ "/>
    <numFmt numFmtId="207" formatCode="0.000000_ "/>
    <numFmt numFmtId="208" formatCode="000"/>
    <numFmt numFmtId="209" formatCode="m&quot;月&quot;d&quot;日&quot;"/>
    <numFmt numFmtId="210" formatCode="0.0000_);[Red]\(0.0000\)"/>
    <numFmt numFmtId="211" formatCode="#,##0.00_);[Red]\(#,##0.00\)"/>
  </numFmts>
  <fonts count="28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color indexed="12"/>
      <name val="標楷體"/>
      <family val="4"/>
    </font>
    <font>
      <b/>
      <sz val="20"/>
      <color indexed="62"/>
      <name val="標楷體"/>
      <family val="4"/>
    </font>
    <font>
      <sz val="12"/>
      <name val="Courier"/>
      <family val="3"/>
    </font>
    <font>
      <sz val="14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sz val="15"/>
      <name val="標楷體"/>
      <family val="4"/>
    </font>
    <font>
      <sz val="20.75"/>
      <name val="新細明體"/>
      <family val="1"/>
    </font>
    <font>
      <sz val="14.25"/>
      <name val="標楷體"/>
      <family val="4"/>
    </font>
    <font>
      <sz val="19"/>
      <name val="新細明體"/>
      <family val="1"/>
    </font>
    <font>
      <sz val="20"/>
      <color indexed="12"/>
      <name val="標楷體"/>
      <family val="4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7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1" fontId="7" fillId="0" borderId="0" xfId="0" applyNumberFormat="1" applyFont="1" applyAlignment="1">
      <alignment vertical="center"/>
    </xf>
    <xf numFmtId="43" fontId="7" fillId="0" borderId="0" xfId="18" applyNumberFormat="1" applyFont="1" applyAlignment="1">
      <alignment horizontal="left"/>
    </xf>
    <xf numFmtId="180" fontId="3" fillId="0" borderId="0" xfId="17" applyNumberFormat="1" applyFont="1" applyAlignment="1" applyProtection="1">
      <alignment horizontal="center" vertical="center"/>
      <protection/>
    </xf>
    <xf numFmtId="180" fontId="3" fillId="0" borderId="0" xfId="17" applyNumberFormat="1" applyFont="1" applyAlignment="1" applyProtection="1" quotePrefix="1">
      <alignment horizontal="center" vertical="center"/>
      <protection/>
    </xf>
    <xf numFmtId="0" fontId="12" fillId="0" borderId="1" xfId="0" applyFont="1" applyBorder="1" applyAlignment="1">
      <alignment horizontal="center"/>
    </xf>
    <xf numFmtId="187" fontId="2" fillId="0" borderId="2" xfId="17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/>
    </xf>
    <xf numFmtId="187" fontId="2" fillId="0" borderId="3" xfId="17" applyFont="1" applyBorder="1" applyAlignment="1" applyProtection="1">
      <alignment horizontal="center" vertical="center"/>
      <protection/>
    </xf>
    <xf numFmtId="177" fontId="1" fillId="0" borderId="3" xfId="17" applyNumberFormat="1" applyFont="1" applyBorder="1" applyAlignment="1" applyProtection="1">
      <alignment horizontal="right" vertical="center"/>
      <protection/>
    </xf>
    <xf numFmtId="177" fontId="1" fillId="0" borderId="3" xfId="17" applyNumberFormat="1" applyFont="1" applyFill="1" applyBorder="1" applyAlignment="1" applyProtection="1">
      <alignment horizontal="right" vertical="center"/>
      <protection/>
    </xf>
    <xf numFmtId="177" fontId="1" fillId="0" borderId="4" xfId="17" applyNumberFormat="1" applyFont="1" applyFill="1" applyBorder="1" applyAlignment="1" applyProtection="1">
      <alignment horizontal="right" vertical="center"/>
      <protection/>
    </xf>
    <xf numFmtId="187" fontId="13" fillId="0" borderId="0" xfId="17" applyFont="1" applyAlignment="1">
      <alignment horizontal="centerContinuous"/>
      <protection/>
    </xf>
    <xf numFmtId="0" fontId="12" fillId="0" borderId="0" xfId="0" applyFont="1" applyFill="1" applyAlignment="1">
      <alignment vertical="center"/>
    </xf>
    <xf numFmtId="180" fontId="13" fillId="0" borderId="0" xfId="17" applyNumberFormat="1" applyFont="1" applyAlignment="1">
      <alignment horizontal="centerContinuous"/>
      <protection/>
    </xf>
    <xf numFmtId="187" fontId="13" fillId="0" borderId="0" xfId="17" applyFont="1" applyAlignment="1">
      <alignment horizontal="right"/>
      <protection/>
    </xf>
    <xf numFmtId="43" fontId="7" fillId="0" borderId="0" xfId="18" applyNumberFormat="1" applyFont="1" applyAlignment="1">
      <alignment horizontal="right"/>
    </xf>
    <xf numFmtId="187" fontId="1" fillId="0" borderId="5" xfId="17" applyFont="1" applyFill="1" applyBorder="1" applyAlignment="1" applyProtection="1">
      <alignment horizontal="center"/>
      <protection/>
    </xf>
    <xf numFmtId="41" fontId="1" fillId="0" borderId="3" xfId="15" applyNumberFormat="1" applyFont="1" applyBorder="1" applyAlignment="1">
      <alignment vertical="center"/>
      <protection/>
    </xf>
    <xf numFmtId="179" fontId="1" fillId="0" borderId="3" xfId="15" applyNumberFormat="1" applyFont="1" applyBorder="1" applyAlignment="1">
      <alignment horizontal="right" vertical="center"/>
      <protection/>
    </xf>
    <xf numFmtId="179" fontId="1" fillId="0" borderId="3" xfId="16" applyNumberFormat="1" applyFont="1" applyBorder="1" applyAlignment="1">
      <alignment horizontal="right" vertical="center"/>
      <protection/>
    </xf>
    <xf numFmtId="0" fontId="14" fillId="0" borderId="3" xfId="0" applyFont="1" applyBorder="1" applyAlignment="1">
      <alignment horizontal="center" vertical="center"/>
    </xf>
    <xf numFmtId="41" fontId="17" fillId="0" borderId="3" xfId="0" applyNumberFormat="1" applyFont="1" applyBorder="1" applyAlignment="1">
      <alignment horizontal="center" vertical="center"/>
    </xf>
    <xf numFmtId="41" fontId="12" fillId="0" borderId="3" xfId="0" applyNumberFormat="1" applyFont="1" applyBorder="1" applyAlignment="1">
      <alignment horizontal="center"/>
    </xf>
    <xf numFmtId="41" fontId="13" fillId="0" borderId="3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vertical="center"/>
    </xf>
    <xf numFmtId="179" fontId="1" fillId="0" borderId="3" xfId="16" applyNumberFormat="1" applyFont="1" applyBorder="1" applyAlignment="1">
      <alignment horizontal="right" vertical="center"/>
      <protection/>
    </xf>
    <xf numFmtId="179" fontId="1" fillId="0" borderId="3" xfId="16" applyNumberFormat="1" applyFont="1" applyFill="1" applyBorder="1" applyAlignment="1">
      <alignment horizontal="center" vertical="center"/>
      <protection/>
    </xf>
    <xf numFmtId="41" fontId="1" fillId="0" borderId="3" xfId="16" applyNumberFormat="1" applyFont="1" applyBorder="1" applyAlignment="1">
      <alignment vertical="center"/>
      <protection/>
    </xf>
    <xf numFmtId="41" fontId="1" fillId="0" borderId="3" xfId="16" applyNumberFormat="1" applyFont="1" applyFill="1" applyBorder="1" applyAlignment="1">
      <alignment vertical="center"/>
      <protection/>
    </xf>
    <xf numFmtId="179" fontId="20" fillId="0" borderId="3" xfId="16" applyNumberFormat="1" applyFont="1" applyBorder="1" applyAlignment="1">
      <alignment horizontal="right" vertical="center"/>
      <protection/>
    </xf>
    <xf numFmtId="41" fontId="12" fillId="0" borderId="3" xfId="0" applyNumberFormat="1" applyFont="1" applyBorder="1" applyAlignment="1">
      <alignment horizontal="center" vertical="center"/>
    </xf>
    <xf numFmtId="41" fontId="13" fillId="0" borderId="3" xfId="0" applyNumberFormat="1" applyFont="1" applyBorder="1" applyAlignment="1">
      <alignment horizontal="center" vertical="center"/>
    </xf>
    <xf numFmtId="179" fontId="15" fillId="0" borderId="3" xfId="16" applyNumberFormat="1" applyFont="1" applyBorder="1" applyAlignment="1">
      <alignment horizontal="center" vertical="center"/>
      <protection/>
    </xf>
    <xf numFmtId="187" fontId="2" fillId="0" borderId="6" xfId="17" applyFont="1" applyBorder="1" applyAlignment="1" applyProtection="1">
      <alignment horizontal="center" vertical="center"/>
      <protection/>
    </xf>
    <xf numFmtId="177" fontId="1" fillId="0" borderId="6" xfId="17" applyNumberFormat="1" applyFont="1" applyBorder="1" applyAlignment="1" applyProtection="1">
      <alignment horizontal="right" vertical="center"/>
      <protection/>
    </xf>
    <xf numFmtId="177" fontId="1" fillId="0" borderId="6" xfId="17" applyNumberFormat="1" applyFont="1" applyFill="1" applyBorder="1" applyAlignment="1" applyProtection="1">
      <alignment horizontal="right" vertical="center"/>
      <protection/>
    </xf>
    <xf numFmtId="177" fontId="1" fillId="0" borderId="7" xfId="17" applyNumberFormat="1" applyFont="1" applyFill="1" applyBorder="1" applyAlignment="1" applyProtection="1">
      <alignment horizontal="right" vertical="center"/>
      <protection/>
    </xf>
    <xf numFmtId="187" fontId="2" fillId="0" borderId="8" xfId="17" applyFont="1" applyBorder="1" applyAlignment="1">
      <alignment horizontal="center" vertical="center"/>
      <protection/>
    </xf>
    <xf numFmtId="177" fontId="1" fillId="0" borderId="8" xfId="17" applyNumberFormat="1" applyFont="1" applyBorder="1" applyAlignment="1" applyProtection="1">
      <alignment horizontal="right" vertical="center"/>
      <protection/>
    </xf>
    <xf numFmtId="177" fontId="1" fillId="0" borderId="8" xfId="17" applyNumberFormat="1" applyFont="1" applyFill="1" applyBorder="1" applyAlignment="1" applyProtection="1">
      <alignment horizontal="right" vertical="center"/>
      <protection/>
    </xf>
    <xf numFmtId="0" fontId="12" fillId="0" borderId="8" xfId="0" applyFont="1" applyBorder="1" applyAlignment="1">
      <alignment horizontal="center"/>
    </xf>
    <xf numFmtId="41" fontId="1" fillId="0" borderId="3" xfId="0" applyNumberFormat="1" applyFont="1" applyBorder="1" applyAlignment="1">
      <alignment horizontal="center" vertical="center"/>
    </xf>
    <xf numFmtId="211" fontId="17" fillId="0" borderId="3" xfId="16" applyNumberFormat="1" applyFont="1" applyBorder="1" applyAlignment="1">
      <alignment horizontal="center" vertical="center"/>
      <protection/>
    </xf>
    <xf numFmtId="179" fontId="1" fillId="0" borderId="3" xfId="16" applyNumberFormat="1" applyFont="1" applyBorder="1" applyAlignment="1">
      <alignment horizontal="center" vertical="center"/>
      <protection/>
    </xf>
    <xf numFmtId="177" fontId="27" fillId="0" borderId="4" xfId="17" applyNumberFormat="1" applyFont="1" applyFill="1" applyBorder="1" applyAlignment="1" applyProtection="1">
      <alignment horizontal="right" vertical="center"/>
      <protection/>
    </xf>
    <xf numFmtId="177" fontId="26" fillId="2" borderId="4" xfId="17" applyNumberFormat="1" applyFont="1" applyFill="1" applyBorder="1" applyAlignment="1" applyProtection="1">
      <alignment horizontal="right" vertical="center"/>
      <protection/>
    </xf>
    <xf numFmtId="10" fontId="1" fillId="3" borderId="9" xfId="0" applyNumberFormat="1" applyFont="1" applyFill="1" applyBorder="1" applyAlignment="1">
      <alignment vertical="center"/>
    </xf>
    <xf numFmtId="10" fontId="1" fillId="4" borderId="9" xfId="0" applyNumberFormat="1" applyFont="1" applyFill="1" applyBorder="1" applyAlignment="1">
      <alignment vertical="center"/>
    </xf>
    <xf numFmtId="177" fontId="26" fillId="4" borderId="7" xfId="17" applyNumberFormat="1" applyFont="1" applyFill="1" applyBorder="1" applyAlignment="1" applyProtection="1">
      <alignment horizontal="right" vertical="center"/>
      <protection/>
    </xf>
    <xf numFmtId="177" fontId="26" fillId="4" borderId="4" xfId="17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left" vertical="center"/>
    </xf>
    <xf numFmtId="187" fontId="11" fillId="0" borderId="0" xfId="17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77" fontId="1" fillId="5" borderId="8" xfId="17" applyNumberFormat="1" applyFont="1" applyFill="1" applyBorder="1" applyAlignment="1" applyProtection="1">
      <alignment horizontal="right" vertical="center"/>
      <protection/>
    </xf>
    <xf numFmtId="10" fontId="1" fillId="0" borderId="9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194" fontId="2" fillId="0" borderId="3" xfId="0" applyNumberFormat="1" applyFont="1" applyBorder="1" applyAlignment="1">
      <alignment horizontal="right" vertical="center"/>
    </xf>
    <xf numFmtId="194" fontId="2" fillId="0" borderId="3" xfId="0" applyNumberFormat="1" applyFont="1" applyBorder="1" applyAlignment="1">
      <alignment horizontal="right"/>
    </xf>
    <xf numFmtId="187" fontId="1" fillId="0" borderId="10" xfId="17" applyFont="1" applyFill="1" applyBorder="1" applyAlignment="1" applyProtection="1">
      <alignment horizontal="center" vertical="center"/>
      <protection/>
    </xf>
    <xf numFmtId="187" fontId="1" fillId="0" borderId="0" xfId="17" applyFont="1" applyFill="1" applyBorder="1" applyAlignment="1" applyProtection="1">
      <alignment horizontal="center"/>
      <protection/>
    </xf>
    <xf numFmtId="177" fontId="1" fillId="2" borderId="4" xfId="17" applyNumberFormat="1" applyFont="1" applyFill="1" applyBorder="1" applyAlignment="1" applyProtection="1">
      <alignment horizontal="right" vertical="center"/>
      <protection/>
    </xf>
    <xf numFmtId="187" fontId="1" fillId="0" borderId="11" xfId="17" applyFont="1" applyFill="1" applyBorder="1" applyAlignment="1" applyProtection="1">
      <alignment horizontal="center"/>
      <protection/>
    </xf>
    <xf numFmtId="10" fontId="1" fillId="4" borderId="12" xfId="0" applyNumberFormat="1" applyFont="1" applyFill="1" applyBorder="1" applyAlignment="1">
      <alignment vertical="center"/>
    </xf>
    <xf numFmtId="177" fontId="1" fillId="3" borderId="4" xfId="17" applyNumberFormat="1" applyFont="1" applyFill="1" applyBorder="1" applyAlignment="1" applyProtection="1">
      <alignment horizontal="right" vertical="center"/>
      <protection/>
    </xf>
    <xf numFmtId="177" fontId="27" fillId="3" borderId="4" xfId="17" applyNumberFormat="1" applyFont="1" applyFill="1" applyBorder="1" applyAlignment="1" applyProtection="1">
      <alignment horizontal="right" vertical="center"/>
      <protection/>
    </xf>
    <xf numFmtId="1" fontId="25" fillId="0" borderId="0" xfId="0" applyNumberFormat="1" applyFont="1" applyAlignment="1">
      <alignment horizontal="center"/>
    </xf>
    <xf numFmtId="180" fontId="3" fillId="0" borderId="0" xfId="17" applyNumberFormat="1" applyFont="1" applyAlignment="1" applyProtection="1">
      <alignment horizontal="center" vertical="center"/>
      <protection/>
    </xf>
    <xf numFmtId="187" fontId="2" fillId="0" borderId="13" xfId="17" applyFont="1" applyBorder="1" applyAlignment="1">
      <alignment horizontal="right" vertical="center"/>
      <protection/>
    </xf>
    <xf numFmtId="187" fontId="2" fillId="0" borderId="3" xfId="17" applyFont="1" applyBorder="1" applyAlignment="1">
      <alignment horizontal="center" vertical="center"/>
      <protection/>
    </xf>
    <xf numFmtId="187" fontId="2" fillId="0" borderId="6" xfId="17" applyFont="1" applyBorder="1" applyAlignment="1">
      <alignment horizontal="center" vertical="center"/>
      <protection/>
    </xf>
    <xf numFmtId="187" fontId="1" fillId="0" borderId="3" xfId="17" applyFont="1" applyBorder="1" applyAlignment="1" applyProtection="1">
      <alignment horizontal="center" vertical="center"/>
      <protection/>
    </xf>
    <xf numFmtId="187" fontId="1" fillId="0" borderId="6" xfId="17" applyFont="1" applyBorder="1" applyAlignment="1" applyProtection="1">
      <alignment horizontal="center" vertical="center"/>
      <protection/>
    </xf>
    <xf numFmtId="187" fontId="1" fillId="0" borderId="3" xfId="17" applyFont="1" applyFill="1" applyBorder="1" applyAlignment="1" applyProtection="1">
      <alignment horizontal="center" vertical="center"/>
      <protection/>
    </xf>
    <xf numFmtId="187" fontId="1" fillId="0" borderId="6" xfId="17" applyFont="1" applyFill="1" applyBorder="1" applyAlignment="1" applyProtection="1">
      <alignment horizontal="center" vertical="center"/>
      <protection/>
    </xf>
    <xf numFmtId="187" fontId="1" fillId="0" borderId="14" xfId="17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87" fontId="12" fillId="0" borderId="1" xfId="17" applyFont="1" applyBorder="1" applyAlignment="1" applyProtection="1">
      <alignment horizontal="center" vertical="center" wrapText="1"/>
      <protection/>
    </xf>
    <xf numFmtId="187" fontId="12" fillId="0" borderId="7" xfId="17" applyFont="1" applyBorder="1" applyAlignment="1" applyProtection="1">
      <alignment horizontal="center" vertical="center" wrapText="1"/>
      <protection/>
    </xf>
    <xf numFmtId="187" fontId="12" fillId="0" borderId="10" xfId="17" applyFont="1" applyBorder="1" applyAlignment="1" applyProtection="1">
      <alignment horizontal="center" vertical="center" wrapText="1"/>
      <protection/>
    </xf>
    <xf numFmtId="187" fontId="12" fillId="0" borderId="5" xfId="17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</cellXfs>
  <cellStyles count="11">
    <cellStyle name="Normal" xfId="0"/>
    <cellStyle name="一般 2" xfId="15"/>
    <cellStyle name="一般 3" xfId="16"/>
    <cellStyle name="一般_11附錄11-13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各直轄市、縣市近5年(97年至101年)每人每日自來水生活用水量概況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6325"/>
          <c:w val="0.781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'原始資料'!$M$3</c:f>
              <c:strCache>
                <c:ptCount val="1"/>
                <c:pt idx="0">
                  <c:v>97年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'原始資料'!$L$4:$L$25</c:f>
              <c:strCache>
                <c:ptCount val="22"/>
                <c:pt idx="0">
                  <c:v>新北市</c:v>
                </c:pt>
                <c:pt idx="1">
                  <c:v>臺北市</c:v>
                </c:pt>
                <c:pt idx="2">
                  <c:v>臺中市</c:v>
                </c:pt>
                <c:pt idx="3">
                  <c:v>臺南市</c:v>
                </c:pt>
                <c:pt idx="4">
                  <c:v>高雄市</c:v>
                </c:pt>
                <c:pt idx="5">
                  <c:v>宜蘭縣</c:v>
                </c:pt>
                <c:pt idx="6">
                  <c:v>桃園縣</c:v>
                </c:pt>
                <c:pt idx="7">
                  <c:v>新竹縣</c:v>
                </c:pt>
                <c:pt idx="8">
                  <c:v>苗栗縣</c:v>
                </c:pt>
                <c:pt idx="9">
                  <c:v>彰化縣</c:v>
                </c:pt>
                <c:pt idx="10">
                  <c:v>南投縣</c:v>
                </c:pt>
                <c:pt idx="11">
                  <c:v>雲林縣</c:v>
                </c:pt>
                <c:pt idx="12">
                  <c:v>嘉義縣</c:v>
                </c:pt>
                <c:pt idx="13">
                  <c:v>屏東縣</c:v>
                </c:pt>
                <c:pt idx="14">
                  <c:v>臺東縣</c:v>
                </c:pt>
                <c:pt idx="15">
                  <c:v>花蓮縣</c:v>
                </c:pt>
                <c:pt idx="16">
                  <c:v>澎湖縣</c:v>
                </c:pt>
                <c:pt idx="17">
                  <c:v>基隆市</c:v>
                </c:pt>
                <c:pt idx="18">
                  <c:v>新竹市</c:v>
                </c:pt>
                <c:pt idx="19">
                  <c:v>嘉義市</c:v>
                </c:pt>
                <c:pt idx="20">
                  <c:v>金門縣</c:v>
                </c:pt>
                <c:pt idx="21">
                  <c:v>連江縣</c:v>
                </c:pt>
              </c:strCache>
            </c:strRef>
          </c:cat>
          <c:val>
            <c:numRef>
              <c:f>'原始資料'!$M$4:$M$25</c:f>
              <c:numCache>
                <c:ptCount val="22"/>
                <c:pt idx="0">
                  <c:v>292.8279348732948</c:v>
                </c:pt>
                <c:pt idx="1">
                  <c:v>343.6131463675322</c:v>
                </c:pt>
                <c:pt idx="2">
                  <c:v>275.0089073046131</c:v>
                </c:pt>
                <c:pt idx="3">
                  <c:v>269.39264451558216</c:v>
                </c:pt>
                <c:pt idx="4">
                  <c:v>273.07989650661176</c:v>
                </c:pt>
                <c:pt idx="5">
                  <c:v>237.90109710872042</c:v>
                </c:pt>
                <c:pt idx="6">
                  <c:v>269.0285046439068</c:v>
                </c:pt>
                <c:pt idx="7">
                  <c:v>220.44148872075013</c:v>
                </c:pt>
                <c:pt idx="8">
                  <c:v>230.38392639590032</c:v>
                </c:pt>
                <c:pt idx="9">
                  <c:v>195.32921737623255</c:v>
                </c:pt>
                <c:pt idx="10">
                  <c:v>227.56375174136463</c:v>
                </c:pt>
                <c:pt idx="11">
                  <c:v>229.8707115133685</c:v>
                </c:pt>
                <c:pt idx="12">
                  <c:v>217.80597991725259</c:v>
                </c:pt>
                <c:pt idx="13">
                  <c:v>231.96048722740014</c:v>
                </c:pt>
                <c:pt idx="14">
                  <c:v>229.30135243325287</c:v>
                </c:pt>
                <c:pt idx="15">
                  <c:v>256.37100167346273</c:v>
                </c:pt>
                <c:pt idx="16">
                  <c:v>224.21427040828087</c:v>
                </c:pt>
                <c:pt idx="17">
                  <c:v>290.2291195516965</c:v>
                </c:pt>
                <c:pt idx="18">
                  <c:v>304.32588250566624</c:v>
                </c:pt>
                <c:pt idx="19">
                  <c:v>274.00235680537685</c:v>
                </c:pt>
                <c:pt idx="20">
                  <c:v>121.5193377647688</c:v>
                </c:pt>
                <c:pt idx="21">
                  <c:v>153.5879926418089</c:v>
                </c:pt>
              </c:numCache>
            </c:numRef>
          </c:val>
        </c:ser>
        <c:ser>
          <c:idx val="1"/>
          <c:order val="1"/>
          <c:tx>
            <c:strRef>
              <c:f>'原始資料'!$N$3</c:f>
              <c:strCache>
                <c:ptCount val="1"/>
                <c:pt idx="0">
                  <c:v>98年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'原始資料'!$L$4:$L$25</c:f>
              <c:strCache>
                <c:ptCount val="22"/>
                <c:pt idx="0">
                  <c:v>新北市</c:v>
                </c:pt>
                <c:pt idx="1">
                  <c:v>臺北市</c:v>
                </c:pt>
                <c:pt idx="2">
                  <c:v>臺中市</c:v>
                </c:pt>
                <c:pt idx="3">
                  <c:v>臺南市</c:v>
                </c:pt>
                <c:pt idx="4">
                  <c:v>高雄市</c:v>
                </c:pt>
                <c:pt idx="5">
                  <c:v>宜蘭縣</c:v>
                </c:pt>
                <c:pt idx="6">
                  <c:v>桃園縣</c:v>
                </c:pt>
                <c:pt idx="7">
                  <c:v>新竹縣</c:v>
                </c:pt>
                <c:pt idx="8">
                  <c:v>苗栗縣</c:v>
                </c:pt>
                <c:pt idx="9">
                  <c:v>彰化縣</c:v>
                </c:pt>
                <c:pt idx="10">
                  <c:v>南投縣</c:v>
                </c:pt>
                <c:pt idx="11">
                  <c:v>雲林縣</c:v>
                </c:pt>
                <c:pt idx="12">
                  <c:v>嘉義縣</c:v>
                </c:pt>
                <c:pt idx="13">
                  <c:v>屏東縣</c:v>
                </c:pt>
                <c:pt idx="14">
                  <c:v>臺東縣</c:v>
                </c:pt>
                <c:pt idx="15">
                  <c:v>花蓮縣</c:v>
                </c:pt>
                <c:pt idx="16">
                  <c:v>澎湖縣</c:v>
                </c:pt>
                <c:pt idx="17">
                  <c:v>基隆市</c:v>
                </c:pt>
                <c:pt idx="18">
                  <c:v>新竹市</c:v>
                </c:pt>
                <c:pt idx="19">
                  <c:v>嘉義市</c:v>
                </c:pt>
                <c:pt idx="20">
                  <c:v>金門縣</c:v>
                </c:pt>
                <c:pt idx="21">
                  <c:v>連江縣</c:v>
                </c:pt>
              </c:strCache>
            </c:strRef>
          </c:cat>
          <c:val>
            <c:numRef>
              <c:f>'原始資料'!$N$4:$N$25</c:f>
              <c:numCache>
                <c:ptCount val="22"/>
                <c:pt idx="0">
                  <c:v>288.99178008517373</c:v>
                </c:pt>
                <c:pt idx="1">
                  <c:v>345.51376722888386</c:v>
                </c:pt>
                <c:pt idx="2">
                  <c:v>268.8398793086399</c:v>
                </c:pt>
                <c:pt idx="3">
                  <c:v>262.6022897510351</c:v>
                </c:pt>
                <c:pt idx="4">
                  <c:v>268.0367050996882</c:v>
                </c:pt>
                <c:pt idx="5">
                  <c:v>239.37770283415728</c:v>
                </c:pt>
                <c:pt idx="6">
                  <c:v>265.1840118966904</c:v>
                </c:pt>
                <c:pt idx="7">
                  <c:v>219.92485603576648</c:v>
                </c:pt>
                <c:pt idx="8">
                  <c:v>233.1219510946949</c:v>
                </c:pt>
                <c:pt idx="9">
                  <c:v>197.12477920789414</c:v>
                </c:pt>
                <c:pt idx="10">
                  <c:v>230.8126764900489</c:v>
                </c:pt>
                <c:pt idx="11">
                  <c:v>232.74772856618952</c:v>
                </c:pt>
                <c:pt idx="12">
                  <c:v>221.09806972539445</c:v>
                </c:pt>
                <c:pt idx="13">
                  <c:v>231.24554302237127</c:v>
                </c:pt>
                <c:pt idx="14">
                  <c:v>235.91175267989883</c:v>
                </c:pt>
                <c:pt idx="15">
                  <c:v>256.11805971499837</c:v>
                </c:pt>
                <c:pt idx="16">
                  <c:v>224.15822778815283</c:v>
                </c:pt>
                <c:pt idx="17">
                  <c:v>285.5450059260167</c:v>
                </c:pt>
                <c:pt idx="18">
                  <c:v>302.0813302456283</c:v>
                </c:pt>
                <c:pt idx="19">
                  <c:v>274.0492215158934</c:v>
                </c:pt>
                <c:pt idx="20">
                  <c:v>117.25050102220152</c:v>
                </c:pt>
                <c:pt idx="21">
                  <c:v>166.88573754096117</c:v>
                </c:pt>
              </c:numCache>
            </c:numRef>
          </c:val>
        </c:ser>
        <c:ser>
          <c:idx val="2"/>
          <c:order val="2"/>
          <c:tx>
            <c:strRef>
              <c:f>'原始資料'!$O$3</c:f>
              <c:strCache>
                <c:ptCount val="1"/>
                <c:pt idx="0">
                  <c:v>99年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'原始資料'!$L$4:$L$25</c:f>
              <c:strCache>
                <c:ptCount val="22"/>
                <c:pt idx="0">
                  <c:v>新北市</c:v>
                </c:pt>
                <c:pt idx="1">
                  <c:v>臺北市</c:v>
                </c:pt>
                <c:pt idx="2">
                  <c:v>臺中市</c:v>
                </c:pt>
                <c:pt idx="3">
                  <c:v>臺南市</c:v>
                </c:pt>
                <c:pt idx="4">
                  <c:v>高雄市</c:v>
                </c:pt>
                <c:pt idx="5">
                  <c:v>宜蘭縣</c:v>
                </c:pt>
                <c:pt idx="6">
                  <c:v>桃園縣</c:v>
                </c:pt>
                <c:pt idx="7">
                  <c:v>新竹縣</c:v>
                </c:pt>
                <c:pt idx="8">
                  <c:v>苗栗縣</c:v>
                </c:pt>
                <c:pt idx="9">
                  <c:v>彰化縣</c:v>
                </c:pt>
                <c:pt idx="10">
                  <c:v>南投縣</c:v>
                </c:pt>
                <c:pt idx="11">
                  <c:v>雲林縣</c:v>
                </c:pt>
                <c:pt idx="12">
                  <c:v>嘉義縣</c:v>
                </c:pt>
                <c:pt idx="13">
                  <c:v>屏東縣</c:v>
                </c:pt>
                <c:pt idx="14">
                  <c:v>臺東縣</c:v>
                </c:pt>
                <c:pt idx="15">
                  <c:v>花蓮縣</c:v>
                </c:pt>
                <c:pt idx="16">
                  <c:v>澎湖縣</c:v>
                </c:pt>
                <c:pt idx="17">
                  <c:v>基隆市</c:v>
                </c:pt>
                <c:pt idx="18">
                  <c:v>新竹市</c:v>
                </c:pt>
                <c:pt idx="19">
                  <c:v>嘉義市</c:v>
                </c:pt>
                <c:pt idx="20">
                  <c:v>金門縣</c:v>
                </c:pt>
                <c:pt idx="21">
                  <c:v>連江縣</c:v>
                </c:pt>
              </c:strCache>
            </c:strRef>
          </c:cat>
          <c:val>
            <c:numRef>
              <c:f>'原始資料'!$O$4:$O$25</c:f>
              <c:numCache>
                <c:ptCount val="22"/>
                <c:pt idx="0">
                  <c:v>290.5590535149512</c:v>
                </c:pt>
                <c:pt idx="1">
                  <c:v>344.63519075791584</c:v>
                </c:pt>
                <c:pt idx="2">
                  <c:v>267.1196578029715</c:v>
                </c:pt>
                <c:pt idx="3">
                  <c:v>262.00403614145443</c:v>
                </c:pt>
                <c:pt idx="4">
                  <c:v>268.36449744656124</c:v>
                </c:pt>
                <c:pt idx="5">
                  <c:v>245.44964677756963</c:v>
                </c:pt>
                <c:pt idx="6">
                  <c:v>262.97621384170446</c:v>
                </c:pt>
                <c:pt idx="7">
                  <c:v>223.4490007932746</c:v>
                </c:pt>
                <c:pt idx="8">
                  <c:v>233.9898526971054</c:v>
                </c:pt>
                <c:pt idx="9">
                  <c:v>199.7292583649312</c:v>
                </c:pt>
                <c:pt idx="10">
                  <c:v>233.6263807526573</c:v>
                </c:pt>
                <c:pt idx="11">
                  <c:v>236.3665260902969</c:v>
                </c:pt>
                <c:pt idx="12">
                  <c:v>221.12529675587538</c:v>
                </c:pt>
                <c:pt idx="13">
                  <c:v>236.91627421668252</c:v>
                </c:pt>
                <c:pt idx="14">
                  <c:v>238.29590177330152</c:v>
                </c:pt>
                <c:pt idx="15">
                  <c:v>259.12054057304937</c:v>
                </c:pt>
                <c:pt idx="16">
                  <c:v>224.5676347490956</c:v>
                </c:pt>
                <c:pt idx="17">
                  <c:v>286.5696498068371</c:v>
                </c:pt>
                <c:pt idx="18">
                  <c:v>303.1599774448223</c:v>
                </c:pt>
                <c:pt idx="19">
                  <c:v>278.9518930511738</c:v>
                </c:pt>
                <c:pt idx="20">
                  <c:v>114.48258998746617</c:v>
                </c:pt>
                <c:pt idx="21">
                  <c:v>168.8120065534045</c:v>
                </c:pt>
              </c:numCache>
            </c:numRef>
          </c:val>
        </c:ser>
        <c:ser>
          <c:idx val="3"/>
          <c:order val="3"/>
          <c:tx>
            <c:strRef>
              <c:f>'原始資料'!$P$3</c:f>
              <c:strCache>
                <c:ptCount val="1"/>
                <c:pt idx="0">
                  <c:v>100年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'原始資料'!$L$4:$L$25</c:f>
              <c:strCache>
                <c:ptCount val="22"/>
                <c:pt idx="0">
                  <c:v>新北市</c:v>
                </c:pt>
                <c:pt idx="1">
                  <c:v>臺北市</c:v>
                </c:pt>
                <c:pt idx="2">
                  <c:v>臺中市</c:v>
                </c:pt>
                <c:pt idx="3">
                  <c:v>臺南市</c:v>
                </c:pt>
                <c:pt idx="4">
                  <c:v>高雄市</c:v>
                </c:pt>
                <c:pt idx="5">
                  <c:v>宜蘭縣</c:v>
                </c:pt>
                <c:pt idx="6">
                  <c:v>桃園縣</c:v>
                </c:pt>
                <c:pt idx="7">
                  <c:v>新竹縣</c:v>
                </c:pt>
                <c:pt idx="8">
                  <c:v>苗栗縣</c:v>
                </c:pt>
                <c:pt idx="9">
                  <c:v>彰化縣</c:v>
                </c:pt>
                <c:pt idx="10">
                  <c:v>南投縣</c:v>
                </c:pt>
                <c:pt idx="11">
                  <c:v>雲林縣</c:v>
                </c:pt>
                <c:pt idx="12">
                  <c:v>嘉義縣</c:v>
                </c:pt>
                <c:pt idx="13">
                  <c:v>屏東縣</c:v>
                </c:pt>
                <c:pt idx="14">
                  <c:v>臺東縣</c:v>
                </c:pt>
                <c:pt idx="15">
                  <c:v>花蓮縣</c:v>
                </c:pt>
                <c:pt idx="16">
                  <c:v>澎湖縣</c:v>
                </c:pt>
                <c:pt idx="17">
                  <c:v>基隆市</c:v>
                </c:pt>
                <c:pt idx="18">
                  <c:v>新竹市</c:v>
                </c:pt>
                <c:pt idx="19">
                  <c:v>嘉義市</c:v>
                </c:pt>
                <c:pt idx="20">
                  <c:v>金門縣</c:v>
                </c:pt>
                <c:pt idx="21">
                  <c:v>連江縣</c:v>
                </c:pt>
              </c:strCache>
            </c:strRef>
          </c:cat>
          <c:val>
            <c:numRef>
              <c:f>'原始資料'!$P$4:$P$25</c:f>
              <c:numCache>
                <c:ptCount val="22"/>
                <c:pt idx="0">
                  <c:v>290.6750715649165</c:v>
                </c:pt>
                <c:pt idx="1">
                  <c:v>339.7635304006505</c:v>
                </c:pt>
                <c:pt idx="2">
                  <c:v>266.1023599625809</c:v>
                </c:pt>
                <c:pt idx="3">
                  <c:v>258.70680269033795</c:v>
                </c:pt>
                <c:pt idx="4">
                  <c:v>265.9264638487785</c:v>
                </c:pt>
                <c:pt idx="5">
                  <c:v>246.7712848440945</c:v>
                </c:pt>
                <c:pt idx="6">
                  <c:v>260.8065949032044</c:v>
                </c:pt>
                <c:pt idx="7">
                  <c:v>229.89074431060942</c:v>
                </c:pt>
                <c:pt idx="8">
                  <c:v>239.38804492864878</c:v>
                </c:pt>
                <c:pt idx="9">
                  <c:v>198.35144768356471</c:v>
                </c:pt>
                <c:pt idx="10">
                  <c:v>236.49409137026197</c:v>
                </c:pt>
                <c:pt idx="11">
                  <c:v>235.24271398569195</c:v>
                </c:pt>
                <c:pt idx="12">
                  <c:v>219.4127090084937</c:v>
                </c:pt>
                <c:pt idx="13">
                  <c:v>237.4133210168542</c:v>
                </c:pt>
                <c:pt idx="14">
                  <c:v>238.86830661814628</c:v>
                </c:pt>
                <c:pt idx="15">
                  <c:v>261.85718266618886</c:v>
                </c:pt>
                <c:pt idx="16">
                  <c:v>222.15153280053138</c:v>
                </c:pt>
                <c:pt idx="17">
                  <c:v>286.21714602413664</c:v>
                </c:pt>
                <c:pt idx="18">
                  <c:v>303.8322548520378</c:v>
                </c:pt>
                <c:pt idx="19">
                  <c:v>276.5748332981092</c:v>
                </c:pt>
                <c:pt idx="20">
                  <c:v>115.51390864342655</c:v>
                </c:pt>
                <c:pt idx="21">
                  <c:v>179.89378950127664</c:v>
                </c:pt>
              </c:numCache>
            </c:numRef>
          </c:val>
        </c:ser>
        <c:ser>
          <c:idx val="4"/>
          <c:order val="4"/>
          <c:tx>
            <c:strRef>
              <c:f>'原始資料'!$Q$3</c:f>
              <c:strCache>
                <c:ptCount val="1"/>
                <c:pt idx="0">
                  <c:v>101年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'原始資料'!$L$4:$L$25</c:f>
              <c:strCache>
                <c:ptCount val="22"/>
                <c:pt idx="0">
                  <c:v>新北市</c:v>
                </c:pt>
                <c:pt idx="1">
                  <c:v>臺北市</c:v>
                </c:pt>
                <c:pt idx="2">
                  <c:v>臺中市</c:v>
                </c:pt>
                <c:pt idx="3">
                  <c:v>臺南市</c:v>
                </c:pt>
                <c:pt idx="4">
                  <c:v>高雄市</c:v>
                </c:pt>
                <c:pt idx="5">
                  <c:v>宜蘭縣</c:v>
                </c:pt>
                <c:pt idx="6">
                  <c:v>桃園縣</c:v>
                </c:pt>
                <c:pt idx="7">
                  <c:v>新竹縣</c:v>
                </c:pt>
                <c:pt idx="8">
                  <c:v>苗栗縣</c:v>
                </c:pt>
                <c:pt idx="9">
                  <c:v>彰化縣</c:v>
                </c:pt>
                <c:pt idx="10">
                  <c:v>南投縣</c:v>
                </c:pt>
                <c:pt idx="11">
                  <c:v>雲林縣</c:v>
                </c:pt>
                <c:pt idx="12">
                  <c:v>嘉義縣</c:v>
                </c:pt>
                <c:pt idx="13">
                  <c:v>屏東縣</c:v>
                </c:pt>
                <c:pt idx="14">
                  <c:v>臺東縣</c:v>
                </c:pt>
                <c:pt idx="15">
                  <c:v>花蓮縣</c:v>
                </c:pt>
                <c:pt idx="16">
                  <c:v>澎湖縣</c:v>
                </c:pt>
                <c:pt idx="17">
                  <c:v>基隆市</c:v>
                </c:pt>
                <c:pt idx="18">
                  <c:v>新竹市</c:v>
                </c:pt>
                <c:pt idx="19">
                  <c:v>嘉義市</c:v>
                </c:pt>
                <c:pt idx="20">
                  <c:v>金門縣</c:v>
                </c:pt>
                <c:pt idx="21">
                  <c:v>連江縣</c:v>
                </c:pt>
              </c:strCache>
            </c:strRef>
          </c:cat>
          <c:val>
            <c:numRef>
              <c:f>'原始資料'!$Q$4:$Q$25</c:f>
              <c:numCache>
                <c:ptCount val="22"/>
                <c:pt idx="0">
                  <c:v>291.2702062280324</c:v>
                </c:pt>
                <c:pt idx="1">
                  <c:v>334.7145976190334</c:v>
                </c:pt>
                <c:pt idx="2">
                  <c:v>266.97541004153015</c:v>
                </c:pt>
                <c:pt idx="3">
                  <c:v>249.34208067321188</c:v>
                </c:pt>
                <c:pt idx="4">
                  <c:v>267.66588650418214</c:v>
                </c:pt>
                <c:pt idx="5">
                  <c:v>246.11902339743756</c:v>
                </c:pt>
                <c:pt idx="6">
                  <c:v>255.65610005728124</c:v>
                </c:pt>
                <c:pt idx="7">
                  <c:v>237.06325008876485</c:v>
                </c:pt>
                <c:pt idx="8">
                  <c:v>233.15225249463214</c:v>
                </c:pt>
                <c:pt idx="9">
                  <c:v>196.80392586140027</c:v>
                </c:pt>
                <c:pt idx="10">
                  <c:v>237.00742484263023</c:v>
                </c:pt>
                <c:pt idx="11">
                  <c:v>236.06948549416646</c:v>
                </c:pt>
                <c:pt idx="12">
                  <c:v>219.7055476865953</c:v>
                </c:pt>
                <c:pt idx="13">
                  <c:v>245.10580981151867</c:v>
                </c:pt>
                <c:pt idx="14">
                  <c:v>239.9371995264382</c:v>
                </c:pt>
                <c:pt idx="15">
                  <c:v>256.9284142973838</c:v>
                </c:pt>
                <c:pt idx="16">
                  <c:v>221.02232047567497</c:v>
                </c:pt>
                <c:pt idx="17">
                  <c:v>287.22127090826507</c:v>
                </c:pt>
                <c:pt idx="18">
                  <c:v>300.55949297585397</c:v>
                </c:pt>
                <c:pt idx="19">
                  <c:v>277.69429716738097</c:v>
                </c:pt>
                <c:pt idx="20">
                  <c:v>112.63202523950946</c:v>
                </c:pt>
                <c:pt idx="21">
                  <c:v>171.72331168945874</c:v>
                </c:pt>
              </c:numCache>
            </c:numRef>
          </c:val>
        </c:ser>
        <c:axId val="28926478"/>
        <c:axId val="59011711"/>
      </c:bar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用水量(公升)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926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各縣市近5年(97年至101年)每人每日自來水生活用水量概況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45"/>
          <c:w val="0.834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'原始資料'!$M$3</c:f>
              <c:strCache>
                <c:ptCount val="1"/>
                <c:pt idx="0">
                  <c:v>97年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'原始資料'!$L$4:$L$25</c:f>
              <c:strCache/>
            </c:strRef>
          </c:cat>
          <c:val>
            <c:numRef>
              <c:f>'原始資料'!$M$4:$M$25</c:f>
              <c:numCache/>
            </c:numRef>
          </c:val>
        </c:ser>
        <c:ser>
          <c:idx val="1"/>
          <c:order val="1"/>
          <c:tx>
            <c:strRef>
              <c:f>'原始資料'!$N$3</c:f>
              <c:strCache>
                <c:ptCount val="1"/>
                <c:pt idx="0">
                  <c:v>98年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'原始資料'!$L$4:$L$25</c:f>
              <c:strCache/>
            </c:strRef>
          </c:cat>
          <c:val>
            <c:numRef>
              <c:f>'原始資料'!$N$4:$N$25</c:f>
              <c:numCache/>
            </c:numRef>
          </c:val>
        </c:ser>
        <c:ser>
          <c:idx val="2"/>
          <c:order val="2"/>
          <c:tx>
            <c:strRef>
              <c:f>'原始資料'!$O$3</c:f>
              <c:strCache>
                <c:ptCount val="1"/>
                <c:pt idx="0">
                  <c:v>99年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'原始資料'!$L$4:$L$25</c:f>
              <c:strCache/>
            </c:strRef>
          </c:cat>
          <c:val>
            <c:numRef>
              <c:f>'原始資料'!$O$4:$O$25</c:f>
              <c:numCache/>
            </c:numRef>
          </c:val>
        </c:ser>
        <c:ser>
          <c:idx val="3"/>
          <c:order val="3"/>
          <c:tx>
            <c:strRef>
              <c:f>'原始資料'!$P$3</c:f>
              <c:strCache>
                <c:ptCount val="1"/>
                <c:pt idx="0">
                  <c:v>100年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'原始資料'!$L$4:$L$25</c:f>
              <c:strCache/>
            </c:strRef>
          </c:cat>
          <c:val>
            <c:numRef>
              <c:f>'原始資料'!$P$4:$P$25</c:f>
              <c:numCache/>
            </c:numRef>
          </c:val>
        </c:ser>
        <c:ser>
          <c:idx val="4"/>
          <c:order val="4"/>
          <c:tx>
            <c:strRef>
              <c:f>'原始資料'!$Q$3</c:f>
              <c:strCache>
                <c:ptCount val="1"/>
                <c:pt idx="0">
                  <c:v>101年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'原始資料'!$L$4:$L$25</c:f>
              <c:strCache/>
            </c:strRef>
          </c:cat>
          <c:val>
            <c:numRef>
              <c:f>'原始資料'!$Q$4:$Q$25</c:f>
              <c:numCache/>
            </c:numRef>
          </c:val>
        </c:ser>
        <c:axId val="61343352"/>
        <c:axId val="15219257"/>
      </c:bar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00" b="0" i="0" u="none" baseline="0"/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用水量(公升)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6134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600075</xdr:colOff>
      <xdr:row>64</xdr:row>
      <xdr:rowOff>200025</xdr:rowOff>
    </xdr:to>
    <xdr:graphicFrame>
      <xdr:nvGraphicFramePr>
        <xdr:cNvPr id="1" name="Chart 2"/>
        <xdr:cNvGraphicFramePr/>
      </xdr:nvGraphicFramePr>
      <xdr:xfrm>
        <a:off x="0" y="10306050"/>
        <a:ext cx="7267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</xdr:row>
      <xdr:rowOff>38100</xdr:rowOff>
    </xdr:from>
    <xdr:to>
      <xdr:col>8</xdr:col>
      <xdr:colOff>495300</xdr:colOff>
      <xdr:row>9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638175"/>
          <a:ext cx="7010400" cy="200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　　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因應臺灣水資源短缺，使全國每人每日生活用水量降至國際標準值250公升，近來政府積極推動各項節約用水措施。民國101年每人每日生活用水量為268公升，較97年減少1.67%；各直轄市、縣市當中，以臺北市最高335公升，其次依序為新竹市301公升及新北市291公升。近5年每人每日生活用水量以連江縣成長最多，達11.81%，其次為新竹縣7.54%，第三為屏東縣5.67%。此外，近5年計有10個縣市每人每日生活用水量呈現負成長，負成長最多為臺南市-7.44%，其次為金門縣-7.31%，第三為桃園縣-4.97%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28</xdr:row>
      <xdr:rowOff>0</xdr:rowOff>
    </xdr:from>
    <xdr:to>
      <xdr:col>9</xdr:col>
      <xdr:colOff>123825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676275" y="5867400"/>
        <a:ext cx="79438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:I1"/>
    </sheetView>
  </sheetViews>
  <sheetFormatPr defaultColWidth="9.00390625" defaultRowHeight="16.5"/>
  <cols>
    <col min="1" max="6" width="11.25390625" style="0" customWidth="1"/>
    <col min="7" max="7" width="8.75390625" style="0" customWidth="1"/>
    <col min="8" max="8" width="11.25390625" style="0" customWidth="1"/>
    <col min="9" max="9" width="8.50390625" style="0" customWidth="1"/>
  </cols>
  <sheetData>
    <row r="1" spans="1:9" ht="27.75">
      <c r="A1" s="70" t="s">
        <v>17</v>
      </c>
      <c r="B1" s="70"/>
      <c r="C1" s="70"/>
      <c r="D1" s="70"/>
      <c r="E1" s="70"/>
      <c r="F1" s="70"/>
      <c r="G1" s="70"/>
      <c r="H1" s="70"/>
      <c r="I1" s="70"/>
    </row>
    <row r="2" spans="1:9" ht="19.5">
      <c r="A2" s="1" t="s">
        <v>68</v>
      </c>
      <c r="D2" s="2"/>
      <c r="E2" s="1"/>
      <c r="F2" s="1"/>
      <c r="G2" s="1"/>
      <c r="H2" s="2"/>
      <c r="I2" s="16" t="s">
        <v>67</v>
      </c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9" customHeight="1"/>
    <row r="11" spans="1:9" ht="22.5" customHeight="1">
      <c r="A11" s="71" t="s">
        <v>65</v>
      </c>
      <c r="B11" s="71"/>
      <c r="C11" s="71"/>
      <c r="D11" s="71"/>
      <c r="E11" s="71"/>
      <c r="F11" s="71"/>
      <c r="G11" s="71"/>
      <c r="H11" s="71"/>
      <c r="I11" s="71"/>
    </row>
    <row r="12" spans="1:9" ht="16.5" customHeight="1">
      <c r="A12" s="3"/>
      <c r="B12" s="4"/>
      <c r="C12" s="4"/>
      <c r="D12" s="72" t="s">
        <v>16</v>
      </c>
      <c r="E12" s="72"/>
      <c r="F12" s="72"/>
      <c r="G12" s="72"/>
      <c r="H12" s="72"/>
      <c r="I12" s="72"/>
    </row>
    <row r="13" spans="1:9" ht="15" customHeight="1">
      <c r="A13" s="73" t="s">
        <v>14</v>
      </c>
      <c r="B13" s="75">
        <v>97</v>
      </c>
      <c r="C13" s="77">
        <v>98</v>
      </c>
      <c r="D13" s="78">
        <v>99</v>
      </c>
      <c r="E13" s="78">
        <v>100</v>
      </c>
      <c r="F13" s="66"/>
      <c r="G13" s="60"/>
      <c r="H13" s="81" t="s">
        <v>64</v>
      </c>
      <c r="I13" s="82"/>
    </row>
    <row r="14" spans="1:9" ht="15.75" customHeight="1">
      <c r="A14" s="73"/>
      <c r="B14" s="75"/>
      <c r="C14" s="77"/>
      <c r="D14" s="79"/>
      <c r="E14" s="85"/>
      <c r="F14" s="64">
        <v>101</v>
      </c>
      <c r="G14" s="17"/>
      <c r="H14" s="83"/>
      <c r="I14" s="84"/>
    </row>
    <row r="15" spans="1:9" ht="17.25" customHeight="1">
      <c r="A15" s="74"/>
      <c r="B15" s="76"/>
      <c r="C15" s="78"/>
      <c r="D15" s="80"/>
      <c r="E15" s="80"/>
      <c r="F15" s="63"/>
      <c r="G15" s="5" t="s">
        <v>18</v>
      </c>
      <c r="H15" s="6"/>
      <c r="I15" s="7" t="s">
        <v>18</v>
      </c>
    </row>
    <row r="16" spans="1:9" ht="18" customHeight="1">
      <c r="A16" s="8" t="s">
        <v>19</v>
      </c>
      <c r="B16" s="9">
        <v>292.8279348732948</v>
      </c>
      <c r="C16" s="10">
        <v>288.99178008517373</v>
      </c>
      <c r="D16" s="10">
        <v>290.5590535149512</v>
      </c>
      <c r="E16" s="10">
        <v>290.6750715649165</v>
      </c>
      <c r="F16" s="65">
        <v>291.2702062280324</v>
      </c>
      <c r="G16" s="46">
        <f>RANK(F16,$F$16:$F$37,0)</f>
        <v>3</v>
      </c>
      <c r="H16" s="59">
        <f>F16/B16-1</f>
        <v>-0.005319603971309705</v>
      </c>
      <c r="I16" s="11">
        <f>RANK(H16,$H$16:$H$37,0)</f>
        <v>13</v>
      </c>
    </row>
    <row r="17" spans="1:9" ht="18" customHeight="1">
      <c r="A17" s="8" t="s">
        <v>20</v>
      </c>
      <c r="B17" s="9">
        <v>343.6131463675322</v>
      </c>
      <c r="C17" s="10">
        <v>345.51376722888386</v>
      </c>
      <c r="D17" s="10">
        <v>344.63519075791584</v>
      </c>
      <c r="E17" s="10">
        <v>339.7635304006505</v>
      </c>
      <c r="F17" s="65">
        <v>334.7145976190334</v>
      </c>
      <c r="G17" s="46">
        <f aca="true" t="shared" si="0" ref="G17:G37">RANK(F17,$F$16:$F$37,0)</f>
        <v>1</v>
      </c>
      <c r="H17" s="59">
        <f aca="true" t="shared" si="1" ref="H17:H38">F17/B17-1</f>
        <v>-0.025896997372099384</v>
      </c>
      <c r="I17" s="11">
        <f aca="true" t="shared" si="2" ref="I17:I37">RANK(H17,$H$16:$H$37,0)</f>
        <v>18</v>
      </c>
    </row>
    <row r="18" spans="1:9" ht="18" customHeight="1">
      <c r="A18" s="8" t="s">
        <v>53</v>
      </c>
      <c r="B18" s="9">
        <v>275.0089073046131</v>
      </c>
      <c r="C18" s="10">
        <v>268.8398793086399</v>
      </c>
      <c r="D18" s="10">
        <v>267.1196578029715</v>
      </c>
      <c r="E18" s="10">
        <v>266.1023599625809</v>
      </c>
      <c r="F18" s="11">
        <v>266.97541004153015</v>
      </c>
      <c r="G18" s="11">
        <f t="shared" si="0"/>
        <v>7</v>
      </c>
      <c r="H18" s="59">
        <f t="shared" si="1"/>
        <v>-0.02921177114523299</v>
      </c>
      <c r="I18" s="11">
        <f t="shared" si="2"/>
        <v>19</v>
      </c>
    </row>
    <row r="19" spans="1:9" ht="18" customHeight="1">
      <c r="A19" s="8" t="s">
        <v>22</v>
      </c>
      <c r="B19" s="9">
        <v>269.39264451558216</v>
      </c>
      <c r="C19" s="10">
        <v>262.6022897510351</v>
      </c>
      <c r="D19" s="10">
        <v>262.00403614145443</v>
      </c>
      <c r="E19" s="10">
        <v>258.70680269033795</v>
      </c>
      <c r="F19" s="11">
        <v>249.34208067321188</v>
      </c>
      <c r="G19" s="11">
        <f t="shared" si="0"/>
        <v>10</v>
      </c>
      <c r="H19" s="47">
        <f t="shared" si="1"/>
        <v>-0.07442877246490864</v>
      </c>
      <c r="I19" s="68">
        <f t="shared" si="2"/>
        <v>22</v>
      </c>
    </row>
    <row r="20" spans="1:9" ht="18" customHeight="1">
      <c r="A20" s="8" t="s">
        <v>0</v>
      </c>
      <c r="B20" s="9">
        <v>273.07989650661176</v>
      </c>
      <c r="C20" s="10">
        <v>268.0367050996882</v>
      </c>
      <c r="D20" s="10">
        <v>268.36449744656124</v>
      </c>
      <c r="E20" s="10">
        <v>265.9264638487785</v>
      </c>
      <c r="F20" s="11">
        <v>267.66588650418214</v>
      </c>
      <c r="G20" s="11">
        <f t="shared" si="0"/>
        <v>6</v>
      </c>
      <c r="H20" s="59">
        <f t="shared" si="1"/>
        <v>-0.019825736246749104</v>
      </c>
      <c r="I20" s="11">
        <f t="shared" si="2"/>
        <v>17</v>
      </c>
    </row>
    <row r="21" spans="1:9" ht="18" customHeight="1">
      <c r="A21" s="8" t="s">
        <v>3</v>
      </c>
      <c r="B21" s="9">
        <v>237.90109710872042</v>
      </c>
      <c r="C21" s="10">
        <v>239.37770283415728</v>
      </c>
      <c r="D21" s="10">
        <v>245.44964677756963</v>
      </c>
      <c r="E21" s="10">
        <v>246.7712848440945</v>
      </c>
      <c r="F21" s="11">
        <v>246.11902339743756</v>
      </c>
      <c r="G21" s="11">
        <f t="shared" si="0"/>
        <v>11</v>
      </c>
      <c r="H21" s="59">
        <f t="shared" si="1"/>
        <v>0.034543456875953726</v>
      </c>
      <c r="I21" s="11">
        <f t="shared" si="2"/>
        <v>6</v>
      </c>
    </row>
    <row r="22" spans="1:9" ht="18" customHeight="1">
      <c r="A22" s="8" t="s">
        <v>6</v>
      </c>
      <c r="B22" s="9">
        <v>269.0285046439068</v>
      </c>
      <c r="C22" s="10">
        <v>265.1840118966904</v>
      </c>
      <c r="D22" s="10">
        <v>262.97621384170446</v>
      </c>
      <c r="E22" s="10">
        <v>260.8065949032044</v>
      </c>
      <c r="F22" s="11">
        <v>255.65610005728124</v>
      </c>
      <c r="G22" s="11">
        <f t="shared" si="0"/>
        <v>9</v>
      </c>
      <c r="H22" s="47">
        <f t="shared" si="1"/>
        <v>-0.049706274078003765</v>
      </c>
      <c r="I22" s="68">
        <f t="shared" si="2"/>
        <v>20</v>
      </c>
    </row>
    <row r="23" spans="1:9" ht="18" customHeight="1">
      <c r="A23" s="8" t="s">
        <v>5</v>
      </c>
      <c r="B23" s="9">
        <v>220.44148872075013</v>
      </c>
      <c r="C23" s="10">
        <v>219.92485603576648</v>
      </c>
      <c r="D23" s="10">
        <v>223.4490007932746</v>
      </c>
      <c r="E23" s="10">
        <v>229.89074431060942</v>
      </c>
      <c r="F23" s="11">
        <v>237.06325008876485</v>
      </c>
      <c r="G23" s="11">
        <f t="shared" si="0"/>
        <v>14</v>
      </c>
      <c r="H23" s="48">
        <f t="shared" si="1"/>
        <v>0.07540214623151442</v>
      </c>
      <c r="I23" s="50">
        <f t="shared" si="2"/>
        <v>2</v>
      </c>
    </row>
    <row r="24" spans="1:9" ht="18" customHeight="1">
      <c r="A24" s="8" t="s">
        <v>7</v>
      </c>
      <c r="B24" s="9">
        <v>230.38392639590032</v>
      </c>
      <c r="C24" s="10">
        <v>233.1219510946949</v>
      </c>
      <c r="D24" s="10">
        <v>233.9898526971054</v>
      </c>
      <c r="E24" s="10">
        <v>239.38804492864878</v>
      </c>
      <c r="F24" s="11">
        <v>233.15225249463214</v>
      </c>
      <c r="G24" s="11">
        <f t="shared" si="0"/>
        <v>17</v>
      </c>
      <c r="H24" s="59">
        <f t="shared" si="1"/>
        <v>0.012016142541014796</v>
      </c>
      <c r="I24" s="45">
        <f t="shared" si="2"/>
        <v>9</v>
      </c>
    </row>
    <row r="25" spans="1:9" ht="18" customHeight="1">
      <c r="A25" s="8" t="s">
        <v>8</v>
      </c>
      <c r="B25" s="9">
        <v>195.32921737623255</v>
      </c>
      <c r="C25" s="10">
        <v>197.12477920789414</v>
      </c>
      <c r="D25" s="10">
        <v>199.7292583649312</v>
      </c>
      <c r="E25" s="10">
        <v>198.35144768356471</v>
      </c>
      <c r="F25" s="11">
        <v>196.80392586140027</v>
      </c>
      <c r="G25" s="11">
        <f t="shared" si="0"/>
        <v>20</v>
      </c>
      <c r="H25" s="59">
        <f t="shared" si="1"/>
        <v>0.007549861229040999</v>
      </c>
      <c r="I25" s="45">
        <f t="shared" si="2"/>
        <v>11</v>
      </c>
    </row>
    <row r="26" spans="1:9" ht="18" customHeight="1">
      <c r="A26" s="8" t="s">
        <v>10</v>
      </c>
      <c r="B26" s="9">
        <v>227.56375174136463</v>
      </c>
      <c r="C26" s="10">
        <v>230.8126764900489</v>
      </c>
      <c r="D26" s="10">
        <v>233.6263807526573</v>
      </c>
      <c r="E26" s="10">
        <v>236.49409137026197</v>
      </c>
      <c r="F26" s="11">
        <v>237.00742484263023</v>
      </c>
      <c r="G26" s="11">
        <f t="shared" si="0"/>
        <v>15</v>
      </c>
      <c r="H26" s="59">
        <f t="shared" si="1"/>
        <v>0.04149902183014942</v>
      </c>
      <c r="I26" s="45">
        <f t="shared" si="2"/>
        <v>5</v>
      </c>
    </row>
    <row r="27" spans="1:9" ht="18" customHeight="1">
      <c r="A27" s="8" t="s">
        <v>9</v>
      </c>
      <c r="B27" s="9">
        <v>229.8707115133685</v>
      </c>
      <c r="C27" s="10">
        <v>232.74772856618952</v>
      </c>
      <c r="D27" s="10">
        <v>236.3665260902969</v>
      </c>
      <c r="E27" s="10">
        <v>235.24271398569195</v>
      </c>
      <c r="F27" s="11">
        <v>236.06948549416646</v>
      </c>
      <c r="G27" s="11">
        <f t="shared" si="0"/>
        <v>16</v>
      </c>
      <c r="H27" s="59">
        <f t="shared" si="1"/>
        <v>0.026966349649278687</v>
      </c>
      <c r="I27" s="45">
        <f t="shared" si="2"/>
        <v>7</v>
      </c>
    </row>
    <row r="28" spans="1:9" ht="18" customHeight="1">
      <c r="A28" s="8" t="s">
        <v>11</v>
      </c>
      <c r="B28" s="9">
        <v>217.80597991725259</v>
      </c>
      <c r="C28" s="10">
        <v>221.09806972539445</v>
      </c>
      <c r="D28" s="10">
        <v>221.12529675587538</v>
      </c>
      <c r="E28" s="10">
        <v>219.4127090084937</v>
      </c>
      <c r="F28" s="11">
        <v>219.7055476865953</v>
      </c>
      <c r="G28" s="11">
        <f t="shared" si="0"/>
        <v>19</v>
      </c>
      <c r="H28" s="59">
        <f t="shared" si="1"/>
        <v>0.008721375648475638</v>
      </c>
      <c r="I28" s="45">
        <f t="shared" si="2"/>
        <v>10</v>
      </c>
    </row>
    <row r="29" spans="1:9" ht="18" customHeight="1">
      <c r="A29" s="8" t="s">
        <v>13</v>
      </c>
      <c r="B29" s="9">
        <v>231.96048722740014</v>
      </c>
      <c r="C29" s="10">
        <v>231.24554302237127</v>
      </c>
      <c r="D29" s="10">
        <v>236.91627421668252</v>
      </c>
      <c r="E29" s="10">
        <v>237.4133210168542</v>
      </c>
      <c r="F29" s="11">
        <v>245.10580981151867</v>
      </c>
      <c r="G29" s="11">
        <f t="shared" si="0"/>
        <v>12</v>
      </c>
      <c r="H29" s="48">
        <f t="shared" si="1"/>
        <v>0.05667052497277969</v>
      </c>
      <c r="I29" s="49">
        <f t="shared" si="2"/>
        <v>3</v>
      </c>
    </row>
    <row r="30" spans="1:9" ht="18" customHeight="1">
      <c r="A30" s="8" t="s">
        <v>23</v>
      </c>
      <c r="B30" s="9">
        <v>229.30135243325287</v>
      </c>
      <c r="C30" s="10">
        <v>235.91175267989883</v>
      </c>
      <c r="D30" s="10">
        <v>238.29590177330152</v>
      </c>
      <c r="E30" s="10">
        <v>238.86830661814628</v>
      </c>
      <c r="F30" s="11">
        <v>239.9371995264382</v>
      </c>
      <c r="G30" s="11">
        <f t="shared" si="0"/>
        <v>13</v>
      </c>
      <c r="H30" s="59">
        <f t="shared" si="1"/>
        <v>0.04638370851424134</v>
      </c>
      <c r="I30" s="45">
        <f t="shared" si="2"/>
        <v>4</v>
      </c>
    </row>
    <row r="31" spans="1:9" ht="18" customHeight="1">
      <c r="A31" s="8" t="s">
        <v>15</v>
      </c>
      <c r="B31" s="9">
        <v>256.37100167346273</v>
      </c>
      <c r="C31" s="10">
        <v>256.11805971499837</v>
      </c>
      <c r="D31" s="10">
        <v>259.12054057304937</v>
      </c>
      <c r="E31" s="10">
        <v>261.85718266618886</v>
      </c>
      <c r="F31" s="11">
        <v>256.9284142973838</v>
      </c>
      <c r="G31" s="11">
        <f t="shared" si="0"/>
        <v>8</v>
      </c>
      <c r="H31" s="59">
        <f t="shared" si="1"/>
        <v>0.002174242095566825</v>
      </c>
      <c r="I31" s="45">
        <f t="shared" si="2"/>
        <v>12</v>
      </c>
    </row>
    <row r="32" spans="1:9" ht="18" customHeight="1">
      <c r="A32" s="8" t="s">
        <v>12</v>
      </c>
      <c r="B32" s="9">
        <v>224.21427040828087</v>
      </c>
      <c r="C32" s="10">
        <v>224.15822778815283</v>
      </c>
      <c r="D32" s="10">
        <v>224.5676347490956</v>
      </c>
      <c r="E32" s="10">
        <v>222.15153280053138</v>
      </c>
      <c r="F32" s="11">
        <v>221.02232047567497</v>
      </c>
      <c r="G32" s="11">
        <f t="shared" si="0"/>
        <v>18</v>
      </c>
      <c r="H32" s="59">
        <f t="shared" si="1"/>
        <v>-0.014236158683359146</v>
      </c>
      <c r="I32" s="45">
        <f t="shared" si="2"/>
        <v>16</v>
      </c>
    </row>
    <row r="33" spans="1:9" ht="18" customHeight="1">
      <c r="A33" s="8" t="s">
        <v>2</v>
      </c>
      <c r="B33" s="9">
        <v>290.2291195516965</v>
      </c>
      <c r="C33" s="10">
        <v>285.5450059260167</v>
      </c>
      <c r="D33" s="10">
        <v>286.5696498068371</v>
      </c>
      <c r="E33" s="10">
        <v>286.21714602413664</v>
      </c>
      <c r="F33" s="11">
        <v>287.22127090826507</v>
      </c>
      <c r="G33" s="11">
        <f t="shared" si="0"/>
        <v>4</v>
      </c>
      <c r="H33" s="59">
        <f t="shared" si="1"/>
        <v>-0.010363703849143424</v>
      </c>
      <c r="I33" s="45">
        <f t="shared" si="2"/>
        <v>14</v>
      </c>
    </row>
    <row r="34" spans="1:9" ht="18" customHeight="1">
      <c r="A34" s="8" t="s">
        <v>1</v>
      </c>
      <c r="B34" s="9">
        <v>304.32588250566624</v>
      </c>
      <c r="C34" s="10">
        <v>302.0813302456283</v>
      </c>
      <c r="D34" s="10">
        <v>303.1599774448223</v>
      </c>
      <c r="E34" s="10">
        <v>303.8322548520378</v>
      </c>
      <c r="F34" s="65">
        <v>300.55949297585397</v>
      </c>
      <c r="G34" s="46">
        <f t="shared" si="0"/>
        <v>2</v>
      </c>
      <c r="H34" s="59">
        <f t="shared" si="1"/>
        <v>-0.012376172209874858</v>
      </c>
      <c r="I34" s="45">
        <f t="shared" si="2"/>
        <v>15</v>
      </c>
    </row>
    <row r="35" spans="1:9" ht="18" customHeight="1">
      <c r="A35" s="8" t="s">
        <v>4</v>
      </c>
      <c r="B35" s="9">
        <v>274.00235680537685</v>
      </c>
      <c r="C35" s="10">
        <v>274.0492215158934</v>
      </c>
      <c r="D35" s="10">
        <v>278.9518930511738</v>
      </c>
      <c r="E35" s="10">
        <v>276.5748332981092</v>
      </c>
      <c r="F35" s="11">
        <v>277.69429716738097</v>
      </c>
      <c r="G35" s="11">
        <f t="shared" si="0"/>
        <v>5</v>
      </c>
      <c r="H35" s="59">
        <f t="shared" si="1"/>
        <v>0.013474119000467244</v>
      </c>
      <c r="I35" s="45">
        <f t="shared" si="2"/>
        <v>8</v>
      </c>
    </row>
    <row r="36" spans="1:9" ht="18" customHeight="1">
      <c r="A36" s="8" t="s">
        <v>24</v>
      </c>
      <c r="B36" s="9">
        <v>121.5193377647688</v>
      </c>
      <c r="C36" s="10">
        <v>117.25050102220152</v>
      </c>
      <c r="D36" s="10">
        <v>114.48258998746617</v>
      </c>
      <c r="E36" s="10">
        <v>115.51390864342655</v>
      </c>
      <c r="F36" s="11">
        <v>112.63202523950946</v>
      </c>
      <c r="G36" s="11">
        <f t="shared" si="0"/>
        <v>22</v>
      </c>
      <c r="H36" s="47">
        <f t="shared" si="1"/>
        <v>-0.07313496509060124</v>
      </c>
      <c r="I36" s="69">
        <f t="shared" si="2"/>
        <v>21</v>
      </c>
    </row>
    <row r="37" spans="1:9" ht="18" customHeight="1" thickBot="1">
      <c r="A37" s="34" t="s">
        <v>25</v>
      </c>
      <c r="B37" s="35">
        <v>153.5879926418089</v>
      </c>
      <c r="C37" s="36">
        <v>166.88573754096117</v>
      </c>
      <c r="D37" s="36">
        <v>168.8120065534045</v>
      </c>
      <c r="E37" s="36">
        <v>179.89378950127664</v>
      </c>
      <c r="F37" s="37">
        <v>171.72331168945874</v>
      </c>
      <c r="G37" s="11">
        <f t="shared" si="0"/>
        <v>21</v>
      </c>
      <c r="H37" s="67">
        <f t="shared" si="1"/>
        <v>0.11807771386103227</v>
      </c>
      <c r="I37" s="49">
        <f t="shared" si="2"/>
        <v>1</v>
      </c>
    </row>
    <row r="38" spans="1:9" ht="21.75" customHeight="1" thickTop="1">
      <c r="A38" s="38" t="s">
        <v>26</v>
      </c>
      <c r="B38" s="39">
        <v>272.98635083071605</v>
      </c>
      <c r="C38" s="40">
        <v>270.5370797184158</v>
      </c>
      <c r="D38" s="40">
        <v>271.0690205510718</v>
      </c>
      <c r="E38" s="40">
        <v>269.8590673479429</v>
      </c>
      <c r="F38" s="58">
        <v>268.423700651889</v>
      </c>
      <c r="G38" s="41"/>
      <c r="H38" s="59">
        <f t="shared" si="1"/>
        <v>-0.01671383995918685</v>
      </c>
      <c r="I38" s="41"/>
    </row>
    <row r="39" spans="1:11" ht="16.5">
      <c r="A39" s="53" t="s">
        <v>27</v>
      </c>
      <c r="B39" s="12"/>
      <c r="C39" s="12"/>
      <c r="D39" s="13"/>
      <c r="E39" s="13"/>
      <c r="F39" s="13"/>
      <c r="G39" s="56"/>
      <c r="H39" s="12"/>
      <c r="I39" s="57" t="s">
        <v>66</v>
      </c>
      <c r="J39" s="14"/>
      <c r="K39" s="15"/>
    </row>
    <row r="40" ht="15" customHeight="1">
      <c r="A40" s="54" t="s">
        <v>58</v>
      </c>
    </row>
    <row r="41" ht="15" customHeight="1">
      <c r="A41" s="55" t="s">
        <v>59</v>
      </c>
    </row>
    <row r="42" ht="15" customHeight="1">
      <c r="A42" s="55" t="s">
        <v>57</v>
      </c>
    </row>
    <row r="43" ht="15" customHeight="1">
      <c r="A43" s="55" t="s">
        <v>54</v>
      </c>
    </row>
    <row r="44" ht="16.5">
      <c r="A44" s="51"/>
    </row>
    <row r="67" ht="16.5">
      <c r="A67" s="52"/>
    </row>
    <row r="68" ht="16.5">
      <c r="A68" s="52"/>
    </row>
  </sheetData>
  <mergeCells count="9">
    <mergeCell ref="A1:I1"/>
    <mergeCell ref="A11:I11"/>
    <mergeCell ref="D12:I12"/>
    <mergeCell ref="A13:A15"/>
    <mergeCell ref="B13:B15"/>
    <mergeCell ref="C13:C15"/>
    <mergeCell ref="D13:D15"/>
    <mergeCell ref="H13:I14"/>
    <mergeCell ref="E13:E15"/>
  </mergeCells>
  <printOptions/>
  <pageMargins left="0.35433070866141736" right="0.15748031496062992" top="0.6692913385826772" bottom="0.5905511811023623" header="0.5118110236220472" footer="0.35433070866141736"/>
  <pageSetup horizontalDpi="600" verticalDpi="600" orientation="portrait" paperSize="9" r:id="rId2"/>
  <headerFooter alignWithMargins="0">
    <oddFooter xml:space="preserve">&amp;CSTA260-&amp;P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I1">
      <selection activeCell="P2" sqref="P2"/>
    </sheetView>
  </sheetViews>
  <sheetFormatPr defaultColWidth="9.00390625" defaultRowHeight="16.5"/>
  <cols>
    <col min="2" max="6" width="13.75390625" style="0" customWidth="1"/>
    <col min="7" max="11" width="11.25390625" style="0" customWidth="1"/>
    <col min="12" max="16" width="8.75390625" style="0" customWidth="1"/>
  </cols>
  <sheetData>
    <row r="1" spans="2:12" ht="16.5">
      <c r="B1" t="s">
        <v>55</v>
      </c>
      <c r="L1" t="s">
        <v>56</v>
      </c>
    </row>
    <row r="2" spans="1:17" ht="16.5">
      <c r="A2" s="21" t="s">
        <v>28</v>
      </c>
      <c r="B2" s="42">
        <f>SUM(B4:B25)</f>
        <v>2116756112</v>
      </c>
      <c r="C2" s="42">
        <f>SUM(C4:C25)</f>
        <v>2101249347</v>
      </c>
      <c r="D2" s="42">
        <f>SUM(D4:D25)</f>
        <v>2112599584</v>
      </c>
      <c r="E2" s="42">
        <f>SUM(E4:E25)</f>
        <v>2111804882</v>
      </c>
      <c r="F2" s="42">
        <f>SUM(F4:F25)</f>
        <v>2117902880</v>
      </c>
      <c r="G2" s="26">
        <v>21185992</v>
      </c>
      <c r="H2" s="42">
        <v>21279329</v>
      </c>
      <c r="I2" s="42">
        <v>21352289</v>
      </c>
      <c r="J2" s="26">
        <v>21439957</v>
      </c>
      <c r="K2" s="26">
        <v>21557783</v>
      </c>
      <c r="L2" s="21" t="s">
        <v>28</v>
      </c>
      <c r="M2" s="33">
        <f>B2/G2/366*1000</f>
        <v>272.98635083071605</v>
      </c>
      <c r="N2" s="33">
        <f>C2/H2/365*1000</f>
        <v>270.5370797184158</v>
      </c>
      <c r="O2" s="33">
        <f>D2/I2/365*1000</f>
        <v>271.0690205510718</v>
      </c>
      <c r="P2" s="33">
        <f>E2/J2/365*1000</f>
        <v>269.8590673479429</v>
      </c>
      <c r="Q2" s="33">
        <f>F2/K2/366*1000</f>
        <v>268.423700651889</v>
      </c>
    </row>
    <row r="3" spans="1:17" ht="16.5">
      <c r="A3" s="21" t="s">
        <v>29</v>
      </c>
      <c r="B3" s="22" t="s">
        <v>30</v>
      </c>
      <c r="C3" s="22" t="s">
        <v>31</v>
      </c>
      <c r="D3" s="22" t="s">
        <v>32</v>
      </c>
      <c r="E3" s="22" t="s">
        <v>33</v>
      </c>
      <c r="F3" s="22" t="s">
        <v>60</v>
      </c>
      <c r="G3" s="22" t="s">
        <v>34</v>
      </c>
      <c r="H3" s="22" t="s">
        <v>35</v>
      </c>
      <c r="I3" s="22" t="s">
        <v>36</v>
      </c>
      <c r="J3" s="22" t="s">
        <v>37</v>
      </c>
      <c r="K3" s="22" t="s">
        <v>61</v>
      </c>
      <c r="L3" s="21" t="s">
        <v>29</v>
      </c>
      <c r="M3" s="43" t="s">
        <v>38</v>
      </c>
      <c r="N3" s="43" t="s">
        <v>39</v>
      </c>
      <c r="O3" s="43" t="s">
        <v>40</v>
      </c>
      <c r="P3" s="43" t="s">
        <v>62</v>
      </c>
      <c r="Q3" s="43" t="s">
        <v>63</v>
      </c>
    </row>
    <row r="4" spans="1:17" ht="16.5">
      <c r="A4" s="23" t="s">
        <v>41</v>
      </c>
      <c r="B4" s="24">
        <v>397632415</v>
      </c>
      <c r="C4" s="25">
        <v>395393369</v>
      </c>
      <c r="D4" s="18">
        <f>263139896+137867771</f>
        <v>401007667</v>
      </c>
      <c r="E4" s="18">
        <f>264752515+138854852</f>
        <v>403607367</v>
      </c>
      <c r="F4" s="61">
        <v>408007424</v>
      </c>
      <c r="G4" s="18">
        <v>3710122</v>
      </c>
      <c r="H4" s="19">
        <v>3748444</v>
      </c>
      <c r="I4" s="19">
        <v>3781163</v>
      </c>
      <c r="J4" s="20">
        <f>2559719+1244438</f>
        <v>3804157</v>
      </c>
      <c r="K4" s="61">
        <v>3827286</v>
      </c>
      <c r="L4" s="23" t="s">
        <v>41</v>
      </c>
      <c r="M4" s="44">
        <f>B4/G4/366*1000</f>
        <v>292.8279348732948</v>
      </c>
      <c r="N4" s="44">
        <f aca="true" t="shared" si="0" ref="N4:N25">C4/H4/365*1000</f>
        <v>288.99178008517373</v>
      </c>
      <c r="O4" s="44">
        <f aca="true" t="shared" si="1" ref="O4:O25">D4/I4/365*1000</f>
        <v>290.5590535149512</v>
      </c>
      <c r="P4" s="27">
        <f aca="true" t="shared" si="2" ref="P4:P25">E4/J4/365*1000</f>
        <v>290.6750715649165</v>
      </c>
      <c r="Q4" s="27">
        <f>F4/K4/366*1000</f>
        <v>291.2702062280324</v>
      </c>
    </row>
    <row r="5" spans="1:17" ht="16.5">
      <c r="A5" s="23" t="s">
        <v>42</v>
      </c>
      <c r="B5" s="24">
        <v>328976296</v>
      </c>
      <c r="C5" s="25">
        <v>328552575</v>
      </c>
      <c r="D5" s="25">
        <v>327568253</v>
      </c>
      <c r="E5" s="18">
        <v>325748244</v>
      </c>
      <c r="F5" s="62">
        <v>325198191</v>
      </c>
      <c r="G5" s="18">
        <v>2615855.5</v>
      </c>
      <c r="H5" s="19">
        <v>2605233.5</v>
      </c>
      <c r="I5" s="20">
        <v>2604050</v>
      </c>
      <c r="J5" s="20">
        <v>2626712</v>
      </c>
      <c r="K5" s="62">
        <v>2654559</v>
      </c>
      <c r="L5" s="23" t="s">
        <v>42</v>
      </c>
      <c r="M5" s="44">
        <f aca="true" t="shared" si="3" ref="M5:M25">B5/G5/366*1000</f>
        <v>343.6131463675322</v>
      </c>
      <c r="N5" s="44">
        <f t="shared" si="0"/>
        <v>345.51376722888386</v>
      </c>
      <c r="O5" s="44">
        <f t="shared" si="1"/>
        <v>344.63519075791584</v>
      </c>
      <c r="P5" s="27">
        <f t="shared" si="2"/>
        <v>339.7635304006505</v>
      </c>
      <c r="Q5" s="27">
        <f aca="true" t="shared" si="4" ref="Q5:Q25">F5/K5/366*1000</f>
        <v>334.7145976190334</v>
      </c>
    </row>
    <row r="6" spans="1:17" ht="16.5">
      <c r="A6" s="23" t="s">
        <v>21</v>
      </c>
      <c r="B6" s="24">
        <v>242222322</v>
      </c>
      <c r="C6" s="25">
        <v>237705547</v>
      </c>
      <c r="D6" s="25">
        <v>237472843</v>
      </c>
      <c r="E6" s="28">
        <v>238742648</v>
      </c>
      <c r="F6" s="62">
        <v>242983015</v>
      </c>
      <c r="G6" s="28">
        <v>2406502.5</v>
      </c>
      <c r="H6" s="26">
        <v>2422438.5</v>
      </c>
      <c r="I6" s="20">
        <v>2435652</v>
      </c>
      <c r="J6" s="20">
        <v>2458037</v>
      </c>
      <c r="K6" s="62">
        <v>2486701</v>
      </c>
      <c r="L6" s="23" t="s">
        <v>21</v>
      </c>
      <c r="M6" s="44">
        <f t="shared" si="3"/>
        <v>275.0089073046131</v>
      </c>
      <c r="N6" s="44">
        <f t="shared" si="0"/>
        <v>268.8398793086399</v>
      </c>
      <c r="O6" s="44">
        <f t="shared" si="1"/>
        <v>267.1196578029715</v>
      </c>
      <c r="P6" s="27">
        <f t="shared" si="2"/>
        <v>266.1023599625809</v>
      </c>
      <c r="Q6" s="27">
        <f t="shared" si="4"/>
        <v>266.97541004153015</v>
      </c>
    </row>
    <row r="7" spans="1:17" ht="16.5">
      <c r="A7" s="23" t="s">
        <v>43</v>
      </c>
      <c r="B7" s="24">
        <v>182182140</v>
      </c>
      <c r="C7" s="25">
        <v>177412295</v>
      </c>
      <c r="D7" s="25">
        <v>177141238</v>
      </c>
      <c r="E7" s="28">
        <v>175072691</v>
      </c>
      <c r="F7" s="62">
        <v>169604861</v>
      </c>
      <c r="G7" s="28">
        <v>1847732</v>
      </c>
      <c r="H7" s="26">
        <v>1850940</v>
      </c>
      <c r="I7" s="20">
        <v>1852332</v>
      </c>
      <c r="J7" s="20">
        <v>1854034</v>
      </c>
      <c r="K7" s="62">
        <v>1858496</v>
      </c>
      <c r="L7" s="23" t="s">
        <v>43</v>
      </c>
      <c r="M7" s="44">
        <f t="shared" si="3"/>
        <v>269.39264451558216</v>
      </c>
      <c r="N7" s="44">
        <f t="shared" si="0"/>
        <v>262.6022897510351</v>
      </c>
      <c r="O7" s="44">
        <f t="shared" si="1"/>
        <v>262.00403614145443</v>
      </c>
      <c r="P7" s="27">
        <f t="shared" si="2"/>
        <v>258.70680269033795</v>
      </c>
      <c r="Q7" s="27">
        <f t="shared" si="4"/>
        <v>249.34208067321188</v>
      </c>
    </row>
    <row r="8" spans="1:17" ht="16.5">
      <c r="A8" s="23" t="s">
        <v>44</v>
      </c>
      <c r="B8" s="24">
        <v>262811573</v>
      </c>
      <c r="C8" s="25">
        <v>257718801</v>
      </c>
      <c r="D8" s="29">
        <v>258436954</v>
      </c>
      <c r="E8" s="28">
        <v>256504055</v>
      </c>
      <c r="F8" s="62">
        <v>259381471</v>
      </c>
      <c r="G8" s="28">
        <v>2629503</v>
      </c>
      <c r="H8" s="26">
        <v>2634262</v>
      </c>
      <c r="I8" s="20">
        <v>2638376</v>
      </c>
      <c r="J8" s="20">
        <v>2642651</v>
      </c>
      <c r="K8" s="62">
        <v>2647676</v>
      </c>
      <c r="L8" s="23" t="s">
        <v>44</v>
      </c>
      <c r="M8" s="44">
        <f t="shared" si="3"/>
        <v>273.07989650661176</v>
      </c>
      <c r="N8" s="44">
        <f t="shared" si="0"/>
        <v>268.0367050996882</v>
      </c>
      <c r="O8" s="44">
        <f t="shared" si="1"/>
        <v>268.36449744656124</v>
      </c>
      <c r="P8" s="27">
        <f t="shared" si="2"/>
        <v>265.9264638487785</v>
      </c>
      <c r="Q8" s="27">
        <f t="shared" si="4"/>
        <v>267.66588650418214</v>
      </c>
    </row>
    <row r="9" spans="1:17" ht="16.5">
      <c r="A9" s="23" t="s">
        <v>45</v>
      </c>
      <c r="B9" s="24">
        <v>36685788</v>
      </c>
      <c r="C9" s="25">
        <v>37019663</v>
      </c>
      <c r="D9" s="28">
        <v>38177956</v>
      </c>
      <c r="E9" s="28">
        <v>38503863</v>
      </c>
      <c r="F9" s="62">
        <v>38590535</v>
      </c>
      <c r="G9" s="18">
        <v>421328</v>
      </c>
      <c r="H9" s="30">
        <v>423697.5</v>
      </c>
      <c r="I9" s="20">
        <v>426145</v>
      </c>
      <c r="J9" s="20">
        <v>427481</v>
      </c>
      <c r="K9" s="62">
        <v>428405</v>
      </c>
      <c r="L9" s="23" t="s">
        <v>45</v>
      </c>
      <c r="M9" s="44">
        <f t="shared" si="3"/>
        <v>237.90109710872042</v>
      </c>
      <c r="N9" s="44">
        <f t="shared" si="0"/>
        <v>239.37770283415728</v>
      </c>
      <c r="O9" s="44">
        <f t="shared" si="1"/>
        <v>245.44964677756963</v>
      </c>
      <c r="P9" s="27">
        <f t="shared" si="2"/>
        <v>246.7712848440945</v>
      </c>
      <c r="Q9" s="27">
        <f t="shared" si="4"/>
        <v>246.11902339743756</v>
      </c>
    </row>
    <row r="10" spans="1:17" ht="16.5">
      <c r="A10" s="23" t="s">
        <v>46</v>
      </c>
      <c r="B10" s="24">
        <v>182354357</v>
      </c>
      <c r="C10" s="25">
        <v>180817539</v>
      </c>
      <c r="D10" s="28">
        <v>180888808</v>
      </c>
      <c r="E10" s="28">
        <v>181107074</v>
      </c>
      <c r="F10" s="62">
        <v>179617788</v>
      </c>
      <c r="G10" s="28">
        <v>1851982</v>
      </c>
      <c r="H10" s="26">
        <v>1868101</v>
      </c>
      <c r="I10" s="20">
        <v>1884527</v>
      </c>
      <c r="J10" s="20">
        <v>1902497</v>
      </c>
      <c r="K10" s="62">
        <v>1919606</v>
      </c>
      <c r="L10" s="23" t="s">
        <v>46</v>
      </c>
      <c r="M10" s="44">
        <f t="shared" si="3"/>
        <v>269.0285046439068</v>
      </c>
      <c r="N10" s="44">
        <f t="shared" si="0"/>
        <v>265.1840118966904</v>
      </c>
      <c r="O10" s="44">
        <f t="shared" si="1"/>
        <v>262.97621384170446</v>
      </c>
      <c r="P10" s="27">
        <f t="shared" si="2"/>
        <v>260.8065949032044</v>
      </c>
      <c r="Q10" s="27">
        <f t="shared" si="4"/>
        <v>255.65610005728124</v>
      </c>
    </row>
    <row r="11" spans="1:17" ht="16.5">
      <c r="A11" s="23" t="s">
        <v>5</v>
      </c>
      <c r="B11" s="24">
        <v>31555415</v>
      </c>
      <c r="C11" s="25">
        <v>32169996</v>
      </c>
      <c r="D11" s="28">
        <v>33208576</v>
      </c>
      <c r="E11" s="28">
        <v>34619638</v>
      </c>
      <c r="F11" s="62">
        <v>36468260</v>
      </c>
      <c r="G11" s="28">
        <v>391110.5</v>
      </c>
      <c r="H11" s="26">
        <v>400759.5</v>
      </c>
      <c r="I11" s="20">
        <v>407173</v>
      </c>
      <c r="J11" s="20">
        <v>412580</v>
      </c>
      <c r="K11" s="62">
        <v>420310</v>
      </c>
      <c r="L11" s="23" t="s">
        <v>5</v>
      </c>
      <c r="M11" s="44">
        <f t="shared" si="3"/>
        <v>220.44148872075013</v>
      </c>
      <c r="N11" s="44">
        <f t="shared" si="0"/>
        <v>219.92485603576648</v>
      </c>
      <c r="O11" s="44">
        <f t="shared" si="1"/>
        <v>223.4490007932746</v>
      </c>
      <c r="P11" s="27">
        <f t="shared" si="2"/>
        <v>229.89074431060942</v>
      </c>
      <c r="Q11" s="27">
        <f t="shared" si="4"/>
        <v>237.06325008876485</v>
      </c>
    </row>
    <row r="12" spans="1:17" ht="16.5">
      <c r="A12" s="23" t="s">
        <v>7</v>
      </c>
      <c r="B12" s="24">
        <v>35563738</v>
      </c>
      <c r="C12" s="25">
        <v>35987503</v>
      </c>
      <c r="D12" s="28">
        <v>36309889</v>
      </c>
      <c r="E12" s="28">
        <v>37557187</v>
      </c>
      <c r="F12" s="62">
        <v>37094058</v>
      </c>
      <c r="G12" s="28">
        <v>421768.5</v>
      </c>
      <c r="H12" s="26">
        <v>422937</v>
      </c>
      <c r="I12" s="20">
        <v>425143</v>
      </c>
      <c r="J12" s="20">
        <v>429831</v>
      </c>
      <c r="K12" s="62">
        <v>434694</v>
      </c>
      <c r="L12" s="23" t="s">
        <v>7</v>
      </c>
      <c r="M12" s="44">
        <f t="shared" si="3"/>
        <v>230.38392639590032</v>
      </c>
      <c r="N12" s="44">
        <f t="shared" si="0"/>
        <v>233.1219510946949</v>
      </c>
      <c r="O12" s="44">
        <f t="shared" si="1"/>
        <v>233.9898526971054</v>
      </c>
      <c r="P12" s="27">
        <f t="shared" si="2"/>
        <v>239.38804492864878</v>
      </c>
      <c r="Q12" s="27">
        <f t="shared" si="4"/>
        <v>233.15225249463214</v>
      </c>
    </row>
    <row r="13" spans="1:17" ht="16.5">
      <c r="A13" s="23" t="s">
        <v>8</v>
      </c>
      <c r="B13" s="24">
        <v>86689301</v>
      </c>
      <c r="C13" s="25">
        <v>87190713</v>
      </c>
      <c r="D13" s="28">
        <v>88169821</v>
      </c>
      <c r="E13" s="28">
        <v>87293645</v>
      </c>
      <c r="F13" s="62">
        <v>86728727</v>
      </c>
      <c r="G13" s="28">
        <v>1212599</v>
      </c>
      <c r="H13" s="26">
        <v>1211814.5</v>
      </c>
      <c r="I13" s="20">
        <v>1209443</v>
      </c>
      <c r="J13" s="20">
        <v>1205742</v>
      </c>
      <c r="K13" s="62">
        <v>1204060</v>
      </c>
      <c r="L13" s="23" t="s">
        <v>8</v>
      </c>
      <c r="M13" s="44">
        <f t="shared" si="3"/>
        <v>195.32921737623255</v>
      </c>
      <c r="N13" s="44">
        <f t="shared" si="0"/>
        <v>197.12477920789414</v>
      </c>
      <c r="O13" s="44">
        <f t="shared" si="1"/>
        <v>199.7292583649312</v>
      </c>
      <c r="P13" s="27">
        <f t="shared" si="2"/>
        <v>198.35144768356471</v>
      </c>
      <c r="Q13" s="27">
        <f t="shared" si="4"/>
        <v>196.80392586140027</v>
      </c>
    </row>
    <row r="14" spans="1:17" ht="16.5">
      <c r="A14" s="23" t="s">
        <v>47</v>
      </c>
      <c r="B14" s="24">
        <v>35058683</v>
      </c>
      <c r="C14" s="25">
        <v>35219513</v>
      </c>
      <c r="D14" s="28">
        <v>35377641</v>
      </c>
      <c r="E14" s="28">
        <v>35478438</v>
      </c>
      <c r="F14" s="62">
        <v>35309524</v>
      </c>
      <c r="G14" s="28">
        <v>420931.5</v>
      </c>
      <c r="H14" s="26">
        <v>418052.5</v>
      </c>
      <c r="I14" s="20">
        <v>414872</v>
      </c>
      <c r="J14" s="20">
        <v>411009</v>
      </c>
      <c r="K14" s="62">
        <v>407051</v>
      </c>
      <c r="L14" s="23" t="s">
        <v>47</v>
      </c>
      <c r="M14" s="44">
        <f t="shared" si="3"/>
        <v>227.56375174136463</v>
      </c>
      <c r="N14" s="44">
        <f t="shared" si="0"/>
        <v>230.8126764900489</v>
      </c>
      <c r="O14" s="44">
        <f t="shared" si="1"/>
        <v>233.6263807526573</v>
      </c>
      <c r="P14" s="27">
        <f t="shared" si="2"/>
        <v>236.49409137026197</v>
      </c>
      <c r="Q14" s="27">
        <f t="shared" si="4"/>
        <v>237.00742484263023</v>
      </c>
    </row>
    <row r="15" spans="1:17" ht="16.5">
      <c r="A15" s="23" t="s">
        <v>9</v>
      </c>
      <c r="B15" s="24">
        <v>56997367</v>
      </c>
      <c r="C15" s="25">
        <v>57499535</v>
      </c>
      <c r="D15" s="28">
        <v>58186317</v>
      </c>
      <c r="E15" s="28">
        <v>57572482</v>
      </c>
      <c r="F15" s="62">
        <v>57730067</v>
      </c>
      <c r="G15" s="28">
        <v>677470</v>
      </c>
      <c r="H15" s="26">
        <v>676840</v>
      </c>
      <c r="I15" s="20">
        <v>674438</v>
      </c>
      <c r="J15" s="20">
        <v>670511</v>
      </c>
      <c r="K15" s="62">
        <v>668161</v>
      </c>
      <c r="L15" s="23" t="s">
        <v>9</v>
      </c>
      <c r="M15" s="44">
        <f t="shared" si="3"/>
        <v>229.8707115133685</v>
      </c>
      <c r="N15" s="44">
        <f t="shared" si="0"/>
        <v>232.74772856618952</v>
      </c>
      <c r="O15" s="44">
        <f t="shared" si="1"/>
        <v>236.3665260902969</v>
      </c>
      <c r="P15" s="27">
        <f t="shared" si="2"/>
        <v>235.24271398569195</v>
      </c>
      <c r="Q15" s="27">
        <f t="shared" si="4"/>
        <v>236.06948549416646</v>
      </c>
    </row>
    <row r="16" spans="1:17" ht="16.5">
      <c r="A16" s="23" t="s">
        <v>48</v>
      </c>
      <c r="B16" s="24">
        <v>39014690</v>
      </c>
      <c r="C16" s="25">
        <v>39358706</v>
      </c>
      <c r="D16" s="28">
        <v>39185626</v>
      </c>
      <c r="E16" s="28">
        <v>38581737</v>
      </c>
      <c r="F16" s="62">
        <v>38491244</v>
      </c>
      <c r="G16" s="28">
        <v>489415</v>
      </c>
      <c r="H16" s="26">
        <v>487711.5</v>
      </c>
      <c r="I16" s="20">
        <v>485507</v>
      </c>
      <c r="J16" s="20">
        <v>481756</v>
      </c>
      <c r="K16" s="62">
        <v>478674</v>
      </c>
      <c r="L16" s="23" t="s">
        <v>48</v>
      </c>
      <c r="M16" s="44">
        <f t="shared" si="3"/>
        <v>217.80597991725259</v>
      </c>
      <c r="N16" s="44">
        <f t="shared" si="0"/>
        <v>221.09806972539445</v>
      </c>
      <c r="O16" s="44">
        <f t="shared" si="1"/>
        <v>221.12529675587538</v>
      </c>
      <c r="P16" s="27">
        <f t="shared" si="2"/>
        <v>219.4127090084937</v>
      </c>
      <c r="Q16" s="27">
        <f t="shared" si="4"/>
        <v>219.7055476865953</v>
      </c>
    </row>
    <row r="17" spans="1:17" ht="16.5">
      <c r="A17" s="23" t="s">
        <v>13</v>
      </c>
      <c r="B17" s="24">
        <v>33441013</v>
      </c>
      <c r="C17" s="25">
        <v>33607009</v>
      </c>
      <c r="D17" s="28">
        <v>34128089</v>
      </c>
      <c r="E17" s="28">
        <v>33920744</v>
      </c>
      <c r="F17" s="62">
        <v>35147879</v>
      </c>
      <c r="G17" s="28">
        <v>393898.5</v>
      </c>
      <c r="H17" s="26">
        <v>398165.5</v>
      </c>
      <c r="I17" s="26">
        <v>394661</v>
      </c>
      <c r="J17" s="20">
        <v>391442</v>
      </c>
      <c r="K17" s="62">
        <v>391800</v>
      </c>
      <c r="L17" s="23" t="s">
        <v>13</v>
      </c>
      <c r="M17" s="44">
        <f t="shared" si="3"/>
        <v>231.96048722740014</v>
      </c>
      <c r="N17" s="44">
        <f t="shared" si="0"/>
        <v>231.24554302237127</v>
      </c>
      <c r="O17" s="44">
        <f t="shared" si="1"/>
        <v>236.91627421668252</v>
      </c>
      <c r="P17" s="27">
        <f t="shared" si="2"/>
        <v>237.4133210168542</v>
      </c>
      <c r="Q17" s="27">
        <f t="shared" si="4"/>
        <v>245.10580981151867</v>
      </c>
    </row>
    <row r="18" spans="1:17" ht="16.5">
      <c r="A18" s="23" t="s">
        <v>23</v>
      </c>
      <c r="B18" s="24">
        <v>15263899</v>
      </c>
      <c r="C18" s="25">
        <v>15671833</v>
      </c>
      <c r="D18" s="28">
        <v>15813210</v>
      </c>
      <c r="E18" s="28">
        <v>15759997</v>
      </c>
      <c r="F18" s="62">
        <v>15784845</v>
      </c>
      <c r="G18" s="28">
        <v>181877</v>
      </c>
      <c r="H18" s="26">
        <v>182002.5</v>
      </c>
      <c r="I18" s="26">
        <v>181807</v>
      </c>
      <c r="J18" s="20">
        <v>180761</v>
      </c>
      <c r="K18" s="62">
        <v>179747</v>
      </c>
      <c r="L18" s="23" t="s">
        <v>23</v>
      </c>
      <c r="M18" s="44">
        <f t="shared" si="3"/>
        <v>229.30135243325287</v>
      </c>
      <c r="N18" s="44">
        <f t="shared" si="0"/>
        <v>235.91175267989883</v>
      </c>
      <c r="O18" s="44">
        <f t="shared" si="1"/>
        <v>238.29590177330152</v>
      </c>
      <c r="P18" s="27">
        <f t="shared" si="2"/>
        <v>238.86830661814628</v>
      </c>
      <c r="Q18" s="27">
        <f t="shared" si="4"/>
        <v>239.9371995264382</v>
      </c>
    </row>
    <row r="19" spans="1:17" ht="16.5">
      <c r="A19" s="23" t="s">
        <v>15</v>
      </c>
      <c r="B19" s="24">
        <v>26601593</v>
      </c>
      <c r="C19" s="25">
        <v>26456977</v>
      </c>
      <c r="D19" s="28">
        <v>26712892</v>
      </c>
      <c r="E19" s="28">
        <v>26940917</v>
      </c>
      <c r="F19" s="62">
        <v>26482644</v>
      </c>
      <c r="G19" s="28">
        <v>283503</v>
      </c>
      <c r="H19" s="26">
        <v>283013.5</v>
      </c>
      <c r="I19" s="26">
        <v>282440</v>
      </c>
      <c r="J19" s="20">
        <v>281874</v>
      </c>
      <c r="K19" s="62">
        <v>281623</v>
      </c>
      <c r="L19" s="23" t="s">
        <v>15</v>
      </c>
      <c r="M19" s="44">
        <f t="shared" si="3"/>
        <v>256.37100167346273</v>
      </c>
      <c r="N19" s="44">
        <f t="shared" si="0"/>
        <v>256.11805971499837</v>
      </c>
      <c r="O19" s="44">
        <f t="shared" si="1"/>
        <v>259.12054057304937</v>
      </c>
      <c r="P19" s="27">
        <f t="shared" si="2"/>
        <v>261.85718266618886</v>
      </c>
      <c r="Q19" s="27">
        <f t="shared" si="4"/>
        <v>256.9284142973838</v>
      </c>
    </row>
    <row r="20" spans="1:17" ht="16.5">
      <c r="A20" s="23" t="s">
        <v>49</v>
      </c>
      <c r="B20" s="24">
        <v>7091055</v>
      </c>
      <c r="C20" s="25">
        <v>7218044</v>
      </c>
      <c r="D20" s="28">
        <v>7371555</v>
      </c>
      <c r="E20" s="28">
        <v>7331085</v>
      </c>
      <c r="F20" s="62">
        <v>7389197</v>
      </c>
      <c r="G20" s="28">
        <v>86410.5</v>
      </c>
      <c r="H20" s="26">
        <v>88221</v>
      </c>
      <c r="I20" s="26">
        <v>89933</v>
      </c>
      <c r="J20" s="20">
        <v>90412</v>
      </c>
      <c r="K20" s="62">
        <v>91344</v>
      </c>
      <c r="L20" s="23" t="s">
        <v>49</v>
      </c>
      <c r="M20" s="44">
        <f t="shared" si="3"/>
        <v>224.21427040828087</v>
      </c>
      <c r="N20" s="44">
        <f t="shared" si="0"/>
        <v>224.15822778815283</v>
      </c>
      <c r="O20" s="44">
        <f t="shared" si="1"/>
        <v>224.5676347490956</v>
      </c>
      <c r="P20" s="27">
        <f t="shared" si="2"/>
        <v>222.15153280053138</v>
      </c>
      <c r="Q20" s="27">
        <f t="shared" si="4"/>
        <v>221.02232047567497</v>
      </c>
    </row>
    <row r="21" spans="1:17" ht="16.5">
      <c r="A21" s="23" t="s">
        <v>2</v>
      </c>
      <c r="B21" s="24">
        <v>41126213</v>
      </c>
      <c r="C21" s="25">
        <v>40237471</v>
      </c>
      <c r="D21" s="28">
        <v>40121148</v>
      </c>
      <c r="E21" s="28">
        <v>39641069</v>
      </c>
      <c r="F21" s="62">
        <v>39528450</v>
      </c>
      <c r="G21" s="28">
        <v>387165.5</v>
      </c>
      <c r="H21" s="26">
        <v>386067.5</v>
      </c>
      <c r="I21" s="26">
        <v>383575</v>
      </c>
      <c r="J21" s="20">
        <v>379452</v>
      </c>
      <c r="K21" s="62">
        <v>376021</v>
      </c>
      <c r="L21" s="23" t="s">
        <v>2</v>
      </c>
      <c r="M21" s="44">
        <f t="shared" si="3"/>
        <v>290.2291195516965</v>
      </c>
      <c r="N21" s="44">
        <f t="shared" si="0"/>
        <v>285.5450059260167</v>
      </c>
      <c r="O21" s="44">
        <f t="shared" si="1"/>
        <v>286.5696498068371</v>
      </c>
      <c r="P21" s="27">
        <f t="shared" si="2"/>
        <v>286.21714602413664</v>
      </c>
      <c r="Q21" s="27">
        <f t="shared" si="4"/>
        <v>287.22127090826507</v>
      </c>
    </row>
    <row r="22" spans="1:17" ht="16.5">
      <c r="A22" s="23" t="s">
        <v>1</v>
      </c>
      <c r="B22" s="24">
        <v>44135789</v>
      </c>
      <c r="C22" s="25">
        <v>44512662</v>
      </c>
      <c r="D22" s="28">
        <v>45220279</v>
      </c>
      <c r="E22" s="28">
        <v>45788329</v>
      </c>
      <c r="F22" s="62">
        <v>45965605</v>
      </c>
      <c r="G22" s="28">
        <v>396251.5</v>
      </c>
      <c r="H22" s="26">
        <v>403707.5</v>
      </c>
      <c r="I22" s="26">
        <v>408666</v>
      </c>
      <c r="J22" s="20">
        <v>412884</v>
      </c>
      <c r="K22" s="62">
        <v>417851</v>
      </c>
      <c r="L22" s="23" t="s">
        <v>1</v>
      </c>
      <c r="M22" s="44">
        <f t="shared" si="3"/>
        <v>304.32588250566624</v>
      </c>
      <c r="N22" s="44">
        <f t="shared" si="0"/>
        <v>302.0813302456283</v>
      </c>
      <c r="O22" s="44">
        <f t="shared" si="1"/>
        <v>303.1599774448223</v>
      </c>
      <c r="P22" s="27">
        <f t="shared" si="2"/>
        <v>303.8322548520378</v>
      </c>
      <c r="Q22" s="27">
        <f t="shared" si="4"/>
        <v>300.55949297585397</v>
      </c>
    </row>
    <row r="23" spans="1:17" ht="16.5">
      <c r="A23" s="23" t="s">
        <v>50</v>
      </c>
      <c r="B23" s="24">
        <v>27317396</v>
      </c>
      <c r="C23" s="25">
        <v>27301633</v>
      </c>
      <c r="D23" s="28">
        <v>27723871</v>
      </c>
      <c r="E23" s="28">
        <v>27376782</v>
      </c>
      <c r="F23" s="62">
        <v>27511981</v>
      </c>
      <c r="G23" s="28">
        <v>272398</v>
      </c>
      <c r="H23" s="26">
        <v>272940</v>
      </c>
      <c r="I23" s="26">
        <v>272290</v>
      </c>
      <c r="J23" s="20">
        <v>271192</v>
      </c>
      <c r="K23" s="62">
        <v>270691</v>
      </c>
      <c r="L23" s="23" t="s">
        <v>50</v>
      </c>
      <c r="M23" s="44">
        <f t="shared" si="3"/>
        <v>274.00235680537685</v>
      </c>
      <c r="N23" s="44">
        <f t="shared" si="0"/>
        <v>274.0492215158934</v>
      </c>
      <c r="O23" s="44">
        <f t="shared" si="1"/>
        <v>278.9518930511738</v>
      </c>
      <c r="P23" s="27">
        <f t="shared" si="2"/>
        <v>276.5748332981092</v>
      </c>
      <c r="Q23" s="27">
        <f t="shared" si="4"/>
        <v>277.69429716738097</v>
      </c>
    </row>
    <row r="24" spans="1:17" ht="16.5">
      <c r="A24" s="23" t="s">
        <v>51</v>
      </c>
      <c r="B24" s="24">
        <v>3490616</v>
      </c>
      <c r="C24" s="25">
        <v>3606434</v>
      </c>
      <c r="D24" s="29">
        <v>3773665</v>
      </c>
      <c r="E24" s="28">
        <v>4008354</v>
      </c>
      <c r="F24" s="62">
        <v>4226050</v>
      </c>
      <c r="G24" s="28">
        <v>78483</v>
      </c>
      <c r="H24" s="26">
        <v>84269.5</v>
      </c>
      <c r="I24" s="26">
        <v>90309</v>
      </c>
      <c r="J24" s="20">
        <v>95069</v>
      </c>
      <c r="K24" s="62">
        <v>102516</v>
      </c>
      <c r="L24" s="23" t="s">
        <v>51</v>
      </c>
      <c r="M24" s="44">
        <f t="shared" si="3"/>
        <v>121.5193377647688</v>
      </c>
      <c r="N24" s="44">
        <f t="shared" si="0"/>
        <v>117.25050102220152</v>
      </c>
      <c r="O24" s="44">
        <f t="shared" si="1"/>
        <v>114.48258998746617</v>
      </c>
      <c r="P24" s="27">
        <f t="shared" si="2"/>
        <v>115.51390864342655</v>
      </c>
      <c r="Q24" s="27">
        <f t="shared" si="4"/>
        <v>112.63202523950946</v>
      </c>
    </row>
    <row r="25" spans="1:17" ht="16.5">
      <c r="A25" s="31" t="s">
        <v>52</v>
      </c>
      <c r="B25" s="32">
        <v>544453</v>
      </c>
      <c r="C25" s="25">
        <v>591529</v>
      </c>
      <c r="D25" s="29">
        <v>603286</v>
      </c>
      <c r="E25" s="28">
        <v>648536</v>
      </c>
      <c r="F25" s="62">
        <v>661064</v>
      </c>
      <c r="G25" s="28">
        <v>9685.5</v>
      </c>
      <c r="H25" s="26">
        <v>9711</v>
      </c>
      <c r="I25" s="26">
        <v>9791</v>
      </c>
      <c r="J25" s="20">
        <v>9877</v>
      </c>
      <c r="K25" s="62">
        <v>10518</v>
      </c>
      <c r="L25" s="31" t="s">
        <v>52</v>
      </c>
      <c r="M25" s="44">
        <f t="shared" si="3"/>
        <v>153.5879926418089</v>
      </c>
      <c r="N25" s="44">
        <f t="shared" si="0"/>
        <v>166.88573754096117</v>
      </c>
      <c r="O25" s="44">
        <f t="shared" si="1"/>
        <v>168.8120065534045</v>
      </c>
      <c r="P25" s="27">
        <f t="shared" si="2"/>
        <v>179.89378950127664</v>
      </c>
      <c r="Q25" s="27">
        <f t="shared" si="4"/>
        <v>171.72331168945874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A120270</dc:creator>
  <cp:keywords/>
  <dc:description/>
  <cp:lastModifiedBy>孫曉凡</cp:lastModifiedBy>
  <cp:lastPrinted>2014-01-02T02:37:20Z</cp:lastPrinted>
  <dcterms:created xsi:type="dcterms:W3CDTF">2012-07-24T08:29:01Z</dcterms:created>
  <dcterms:modified xsi:type="dcterms:W3CDTF">2014-01-02T02:37:23Z</dcterms:modified>
  <cp:category/>
  <cp:version/>
  <cp:contentType/>
  <cp:contentStatus/>
</cp:coreProperties>
</file>