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05" activeTab="0"/>
  </bookViews>
  <sheets>
    <sheet name="sta258" sheetId="1" r:id="rId1"/>
    <sheet name="原始資料" sheetId="2" r:id="rId2"/>
  </sheets>
  <definedNames>
    <definedName name="_xlnm.Print_Area" localSheetId="0">'sta258'!$A$1:$F$62</definedName>
    <definedName name="_xlnm.Print_Area" localSheetId="1">'原始資料'!$A$1:$N$113</definedName>
  </definedNames>
  <calcPr fullCalcOnLoad="1"/>
</workbook>
</file>

<file path=xl/sharedStrings.xml><?xml version="1.0" encoding="utf-8"?>
<sst xmlns="http://schemas.openxmlformats.org/spreadsheetml/2006/main" count="804" uniqueCount="383">
  <si>
    <t>%</t>
  </si>
  <si>
    <t>北區合計</t>
  </si>
  <si>
    <t xml:space="preserve">  石門水庫</t>
  </si>
  <si>
    <t>中區合計</t>
  </si>
  <si>
    <t xml:space="preserve">  鯉魚潭水庫</t>
  </si>
  <si>
    <t xml:space="preserve">  德基水庫</t>
  </si>
  <si>
    <t xml:space="preserve">  霧社水庫</t>
  </si>
  <si>
    <t>南區合計</t>
  </si>
  <si>
    <t xml:space="preserve">  烏山頭水庫</t>
  </si>
  <si>
    <t xml:space="preserve">  曾文水庫</t>
  </si>
  <si>
    <t xml:space="preserve">  南化水庫</t>
  </si>
  <si>
    <t>有效容量</t>
  </si>
  <si>
    <t>水利統計簡訊</t>
  </si>
  <si>
    <t>資料來源：本署公務統計報表</t>
  </si>
  <si>
    <t>設計總容量</t>
  </si>
  <si>
    <t>總計</t>
  </si>
  <si>
    <t>大型水庫合計</t>
  </si>
  <si>
    <t>編製單位：經濟部水利署主計室</t>
  </si>
  <si>
    <t xml:space="preserve">  翡翠水庫</t>
  </si>
  <si>
    <t xml:space="preserve">  日月潭水庫</t>
  </si>
  <si>
    <t>90年比率</t>
  </si>
  <si>
    <t>101年底大型水庫容量概況</t>
  </si>
  <si>
    <t>有效容量/設計總容量
比率</t>
  </si>
  <si>
    <t>附    註：1.有效容量為水庫完成庫容測量之最近容量，設計總容量為水庫造完成時所能容納之最大水量。</t>
  </si>
  <si>
    <t>地區別</t>
  </si>
  <si>
    <t>水庫或壩堰
名稱</t>
  </si>
  <si>
    <t>壩堰所在(或
越域引水)</t>
  </si>
  <si>
    <t>壩堰位置</t>
  </si>
  <si>
    <t>壩堰型式</t>
  </si>
  <si>
    <t>壩堰高</t>
  </si>
  <si>
    <t>壩堰長</t>
  </si>
  <si>
    <t>集水區面積</t>
  </si>
  <si>
    <t>滿水位面積</t>
  </si>
  <si>
    <t>有效容量</t>
  </si>
  <si>
    <t>設計總容量</t>
  </si>
  <si>
    <t>功能</t>
  </si>
  <si>
    <t>完成庫容
測量之
最近時間</t>
  </si>
  <si>
    <t>*</t>
  </si>
  <si>
    <t>溪流名稱</t>
  </si>
  <si>
    <t>(縣(市)鄉鎮)</t>
  </si>
  <si>
    <t>(公尺)</t>
  </si>
  <si>
    <t>(公 頃)</t>
  </si>
  <si>
    <t>(公頃)</t>
  </si>
  <si>
    <t>(萬立方公尺)</t>
  </si>
  <si>
    <r>
      <t>(</t>
    </r>
    <r>
      <rPr>
        <sz val="9"/>
        <rFont val="標楷體"/>
        <family val="4"/>
      </rPr>
      <t>年月)</t>
    </r>
  </si>
  <si>
    <t>總計</t>
  </si>
  <si>
    <t>臺灣北區計</t>
  </si>
  <si>
    <t>臺灣北區</t>
  </si>
  <si>
    <t>新山水庫</t>
  </si>
  <si>
    <t>*</t>
  </si>
  <si>
    <t>基隆河支流大武崙溪支流新山溪</t>
  </si>
  <si>
    <t>基隆巿安樂區</t>
  </si>
  <si>
    <t>土石壩</t>
  </si>
  <si>
    <t>公共給水</t>
  </si>
  <si>
    <t>西勢水庫</t>
  </si>
  <si>
    <t>基隆河支流西勢溪</t>
  </si>
  <si>
    <t>基隆巿暖暖區</t>
  </si>
  <si>
    <t>混凝土重力壩</t>
  </si>
  <si>
    <t>翡翠水庫</t>
  </si>
  <si>
    <t>新店溪支流北勢溪</t>
  </si>
  <si>
    <t>新北市新店區</t>
  </si>
  <si>
    <t>混凝土拱壩</t>
  </si>
  <si>
    <t>公共給水、發電、防洪</t>
  </si>
  <si>
    <t>阿玉壩</t>
  </si>
  <si>
    <t>新店溪支流桶後溪</t>
  </si>
  <si>
    <t>新北市烏來區</t>
  </si>
  <si>
    <t>發電</t>
  </si>
  <si>
    <t>羅好壩</t>
  </si>
  <si>
    <t xml:space="preserve">新店溪支流南勢溪 </t>
  </si>
  <si>
    <t>桂山壩</t>
  </si>
  <si>
    <t>新店溪支流南勢溪</t>
  </si>
  <si>
    <t>粗坑壩</t>
  </si>
  <si>
    <t>淡水河支流新店溪</t>
  </si>
  <si>
    <t>直潭壩</t>
  </si>
  <si>
    <t>混凝土堰</t>
  </si>
  <si>
    <t>青潭堰</t>
  </si>
  <si>
    <t>榮華壩</t>
  </si>
  <si>
    <t>淡水河支流大漢溪</t>
  </si>
  <si>
    <t>桃園縣復興鄉</t>
  </si>
  <si>
    <t>攔砂、發電</t>
  </si>
  <si>
    <t>石門水庫</t>
  </si>
  <si>
    <t>桃園縣龍潭鄉、
大溪鎮、復興鄉</t>
  </si>
  <si>
    <t>灌溉、公共給水、發電、防洪、觀光</t>
  </si>
  <si>
    <t>鳶山堰</t>
  </si>
  <si>
    <t>* 註12</t>
  </si>
  <si>
    <t>新北市三峽區</t>
  </si>
  <si>
    <t>公共給水、灌溉</t>
  </si>
  <si>
    <t>羅東攔河堰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</si>
  <si>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</si>
  <si>
    <t>羅東溪</t>
  </si>
  <si>
    <t>宜蘭縣三星鄉</t>
  </si>
  <si>
    <t>橡皮壩</t>
  </si>
  <si>
    <t>…</t>
  </si>
  <si>
    <t>寶山水庫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</si>
  <si>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3  </t>
    </r>
  </si>
  <si>
    <t>頭前溪支流柴梳山溪、頭前溪支流上坪溪(越域取水)</t>
  </si>
  <si>
    <t>新竹縣寶山鄉</t>
  </si>
  <si>
    <t>滾壓式土壩</t>
  </si>
  <si>
    <t>寶山第二水庫</t>
  </si>
  <si>
    <t>中港溪(越域取水－上坪溪)</t>
  </si>
  <si>
    <t>中央心層分土壩</t>
  </si>
  <si>
    <t>公共給水、工業用水</t>
  </si>
  <si>
    <t>上坪攔河堰</t>
  </si>
  <si>
    <t>上坪溪</t>
  </si>
  <si>
    <t>新竹縣竹東鎮、
横山鄉</t>
  </si>
  <si>
    <t>隆恩堰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</si>
  <si>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3</t>
    </r>
  </si>
  <si>
    <t>頭前溪</t>
  </si>
  <si>
    <t>新竹縣竹東鎮、
竹北市</t>
  </si>
  <si>
    <t>大埔水庫</t>
  </si>
  <si>
    <t>中港溪支流峨眉溪</t>
  </si>
  <si>
    <t>新竹縣峨眉鄉</t>
  </si>
  <si>
    <t>灌溉、工業用水、防洪</t>
  </si>
  <si>
    <t>臺灣中區計</t>
  </si>
  <si>
    <t>臺灣中區</t>
  </si>
  <si>
    <t>劍潭水庫</t>
  </si>
  <si>
    <t>中港溪支流南港溪</t>
  </si>
  <si>
    <t>苗栗縣造橋鄉</t>
  </si>
  <si>
    <t>灌溉、防洪</t>
  </si>
  <si>
    <t>永和山水庫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</si>
  <si>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3</t>
    </r>
  </si>
  <si>
    <t>中港溪支流北坑溝、中港溪支流南庄溪 (越域引水)</t>
  </si>
  <si>
    <t>苗栗縣頭份鎮、三灣鄉</t>
  </si>
  <si>
    <t>明德水庫</t>
  </si>
  <si>
    <t>後龍溪支流老田寮溪</t>
  </si>
  <si>
    <t>苗栗縣頭屋鄉</t>
  </si>
  <si>
    <t>公共給水、灌溉、工業用水、觀光</t>
  </si>
  <si>
    <t>鯉魚潭水庫</t>
  </si>
  <si>
    <t>大安溪支流景山溪</t>
  </si>
  <si>
    <t>苗栗縣卓蘭鎮
大湖鄉</t>
  </si>
  <si>
    <t>滾壓式土石壩</t>
  </si>
  <si>
    <t>公共給水、灌溉、觀光</t>
  </si>
  <si>
    <t>士林攔河堰</t>
  </si>
  <si>
    <t>大安溪</t>
  </si>
  <si>
    <t>苗栗縣泰安鄉</t>
  </si>
  <si>
    <t>德基水庫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</si>
  <si>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4</t>
    </r>
  </si>
  <si>
    <t>大甲溪、大甲溪支流志樂溪</t>
  </si>
  <si>
    <t>臺中市和平區</t>
  </si>
  <si>
    <t>混凝土双曲線拱壩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</si>
  <si>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</si>
  <si>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</si>
  <si>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</si>
  <si>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</si>
  <si>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</si>
  <si>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</si>
  <si>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</si>
  <si>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臺中市石岡區</t>
  </si>
  <si>
    <t>北山坑堰</t>
  </si>
  <si>
    <r>
      <t>註</t>
    </r>
    <r>
      <rPr>
        <sz val="9"/>
        <rFont val="Times New Roman"/>
        <family val="1"/>
      </rPr>
      <t>2</t>
    </r>
  </si>
  <si>
    <t>烏溪支流南港溪</t>
  </si>
  <si>
    <t>南投縣國姓鄉</t>
  </si>
  <si>
    <t>混凝土固床工</t>
  </si>
  <si>
    <t>霧社水庫</t>
  </si>
  <si>
    <t>濁水溪支流霧社溪</t>
  </si>
  <si>
    <t>南投縣仁愛鄉</t>
  </si>
  <si>
    <t>拱形重力式混凝土壩</t>
  </si>
  <si>
    <t>武界壩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</si>
  <si>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5</t>
    </r>
  </si>
  <si>
    <t>濁水溪支流萬大溪</t>
  </si>
  <si>
    <t>引水</t>
  </si>
  <si>
    <t>日月潭水庫</t>
  </si>
  <si>
    <r>
      <t>*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5</t>
    </r>
  </si>
  <si>
    <t>濁水溪(武界壩越域引水至水社水尾溪)</t>
  </si>
  <si>
    <t>南投縣魚池鄉</t>
  </si>
  <si>
    <t>混凝土心牆土壩</t>
  </si>
  <si>
    <t>發電、公共給水、觀光</t>
  </si>
  <si>
    <t>明湖下池水庫</t>
  </si>
  <si>
    <t>濁水溪支流水里溪、日月潭水庫</t>
  </si>
  <si>
    <t>南投縣水里鄉</t>
  </si>
  <si>
    <t>明潭下池水庫</t>
  </si>
  <si>
    <t>銃櫃壩</t>
  </si>
  <si>
    <t>濁水溪支流水里溪支流銃櫃溪</t>
  </si>
  <si>
    <t>頭社水庫</t>
  </si>
  <si>
    <t>濁水溪支流水里溪支流大舌滿溪</t>
  </si>
  <si>
    <t>滾壓土石壩</t>
  </si>
  <si>
    <t>灌溉、觀光</t>
  </si>
  <si>
    <t>集集攔河堰</t>
  </si>
  <si>
    <t>濁水溪</t>
  </si>
  <si>
    <t>南投縣集集鎮</t>
  </si>
  <si>
    <t>閘門控制溢流堰</t>
  </si>
  <si>
    <t>公共給水、灌溉、工業用水</t>
  </si>
  <si>
    <t>臺灣南區計</t>
  </si>
  <si>
    <t>臺灣南區</t>
  </si>
  <si>
    <t>內埔子水庫</t>
  </si>
  <si>
    <t>朴子溪</t>
  </si>
  <si>
    <t>嘉義縣民雄鄉</t>
  </si>
  <si>
    <t>灌溉</t>
  </si>
  <si>
    <t>仁義潭水庫</t>
  </si>
  <si>
    <t>八掌溪(引水渠)</t>
  </si>
  <si>
    <t>嘉義縣番路鄉</t>
  </si>
  <si>
    <t>公共給水、觀光</t>
  </si>
  <si>
    <t>蘭潭水庫</t>
  </si>
  <si>
    <t>八掌溪</t>
  </si>
  <si>
    <t>嘉義巿</t>
  </si>
  <si>
    <t>鹿寮溪水庫</t>
  </si>
  <si>
    <t>八掌溪支流頭前溪支流鹿寮溪</t>
  </si>
  <si>
    <t>臺南市白河區</t>
  </si>
  <si>
    <t>灌溉、工業用水</t>
  </si>
  <si>
    <t>白河水庫</t>
  </si>
  <si>
    <t>急水溪支流白水溪</t>
  </si>
  <si>
    <t>土壩</t>
  </si>
  <si>
    <t>尖山埤水庫</t>
  </si>
  <si>
    <t>急水溪支流龜重溪上游支流</t>
  </si>
  <si>
    <t>臺南市柳營區</t>
  </si>
  <si>
    <t>德元埤水庫</t>
  </si>
  <si>
    <t>急水溪支流塭厝廓溪</t>
  </si>
  <si>
    <t>烏山頭水庫</t>
  </si>
  <si>
    <t>曾文溪支流官田溪、曾文溪(越域引水)</t>
  </si>
  <si>
    <t xml:space="preserve">臺南市六甲區、
官田區  </t>
  </si>
  <si>
    <t>曾文水庫</t>
  </si>
  <si>
    <t>曾文溪</t>
  </si>
  <si>
    <t>嘉義縣大埔鄉</t>
  </si>
  <si>
    <t>公共給水、灌溉、觀光、發電、防洪</t>
  </si>
  <si>
    <t>南化水庫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</si>
  <si>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6</t>
    </r>
  </si>
  <si>
    <t>曾文溪支流後堀溪、高屏溪支流旗山溪(越域引水)</t>
  </si>
  <si>
    <t>臺南市南化區</t>
  </si>
  <si>
    <t>甲仙攔河堰</t>
  </si>
  <si>
    <r>
      <t>*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6</t>
    </r>
  </si>
  <si>
    <t>高屏溪支流旗山溪</t>
  </si>
  <si>
    <t>高雄市甲仙區</t>
  </si>
  <si>
    <t>混凝土固定堰</t>
  </si>
  <si>
    <t>鏡面水庫</t>
  </si>
  <si>
    <t>曾文溪支流菜寮溪支流鏡面溪</t>
  </si>
  <si>
    <t>混凝土壩</t>
  </si>
  <si>
    <t>玉峰堰</t>
  </si>
  <si>
    <t>臺南市山上區</t>
  </si>
  <si>
    <t>鹽水埤水庫</t>
  </si>
  <si>
    <t>鹽水溪支流茄苳溪</t>
  </si>
  <si>
    <t>臺南市新化區</t>
  </si>
  <si>
    <t>虎頭埤水庫</t>
  </si>
  <si>
    <t>鹽水溪支流茄苓崁溪</t>
  </si>
  <si>
    <t>阿公店水庫</t>
  </si>
  <si>
    <t>阿公店溪、高屏溪支流旗山溪(越域引水)</t>
  </si>
  <si>
    <t>高雄市燕巢區</t>
  </si>
  <si>
    <t>公共給水、灌溉、防洪</t>
  </si>
  <si>
    <t>觀音湖水庫</t>
  </si>
  <si>
    <t>後勁溪支流獅龍溪</t>
  </si>
  <si>
    <t>高雄市仁武區</t>
  </si>
  <si>
    <t>澄清湖水庫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</si>
  <si>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8</t>
    </r>
  </si>
  <si>
    <t>高屏溪(抽水)</t>
  </si>
  <si>
    <t>高雄市鳥松區</t>
  </si>
  <si>
    <t>鳳山水庫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</si>
  <si>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7</t>
    </r>
  </si>
  <si>
    <t>高屏溪及東港溪(抽水)</t>
  </si>
  <si>
    <t>高雄市林園區</t>
  </si>
  <si>
    <t>公共給水、工業用水、觀光</t>
  </si>
  <si>
    <t>土壟灣堰</t>
  </si>
  <si>
    <t>高屏溪支流荖濃溪</t>
  </si>
  <si>
    <t>高雄市六龜區</t>
  </si>
  <si>
    <t>中正湖水庫</t>
  </si>
  <si>
    <t>高雄市美濃區</t>
  </si>
  <si>
    <t>隘寮堰</t>
  </si>
  <si>
    <t>高屏溪支流隘寮溪</t>
  </si>
  <si>
    <t>屏東縣瑪家鄉</t>
  </si>
  <si>
    <t>高屏溪攔河堰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</si>
  <si>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2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8</t>
    </r>
  </si>
  <si>
    <t>高屏溪</t>
  </si>
  <si>
    <t>高雄市大樹區、
屏東縣、屏東市</t>
  </si>
  <si>
    <t>曹公圳攔河堰</t>
  </si>
  <si>
    <t>高雄市大樹區</t>
  </si>
  <si>
    <t>東港堰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</si>
  <si>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1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7</t>
    </r>
  </si>
  <si>
    <t>東港溪</t>
  </si>
  <si>
    <t>屏東縣新園鄉</t>
  </si>
  <si>
    <t>工業用水</t>
  </si>
  <si>
    <t>牡丹水庫</t>
  </si>
  <si>
    <t>四重溪支流汝仍溪、牡丹溪</t>
  </si>
  <si>
    <t>屏東縣牡丹鄉</t>
  </si>
  <si>
    <t>灌溉、公共給水、觀光</t>
  </si>
  <si>
    <t>龍鑾潭水庫</t>
  </si>
  <si>
    <t>(天然積水)</t>
  </si>
  <si>
    <t>屏東縣恆春鎮</t>
  </si>
  <si>
    <t>灌溉、生態保育</t>
  </si>
  <si>
    <t>臺灣東區計</t>
  </si>
  <si>
    <t>臺灣東區</t>
  </si>
  <si>
    <t>南溪壩</t>
  </si>
  <si>
    <t>和平南溪</t>
  </si>
  <si>
    <t>宜蘭縣南澳鄉</t>
  </si>
  <si>
    <t>溪畔壩</t>
  </si>
  <si>
    <t>立霧溪</t>
  </si>
  <si>
    <t>花蓮縣秀林鄉</t>
  </si>
  <si>
    <t>龍溪壩</t>
  </si>
  <si>
    <t>花蓮溪支流木瓜溪支流龍溪</t>
  </si>
  <si>
    <t>龍鳳壩</t>
  </si>
  <si>
    <t>花蓮溪支流木瓜溪支流鳳溪、龍溪</t>
  </si>
  <si>
    <t>混凝土跌水式重力壩</t>
  </si>
  <si>
    <t>木瓜壩</t>
  </si>
  <si>
    <t>*</t>
  </si>
  <si>
    <t>花蓮溪支流木瓜溪</t>
  </si>
  <si>
    <t>水簾壩</t>
  </si>
  <si>
    <t>卑南上圳攔河堰</t>
  </si>
  <si>
    <r>
      <t>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9</t>
    </r>
  </si>
  <si>
    <t>卑南溪支流鹿野溪</t>
  </si>
  <si>
    <t>臺東縣延平鄉</t>
  </si>
  <si>
    <t>酬勤水庫</t>
  </si>
  <si>
    <t>流麻溝</t>
  </si>
  <si>
    <t>臺東縣綠島鄉</t>
  </si>
  <si>
    <t>臺灣離島地區計</t>
  </si>
  <si>
    <r>
      <t xml:space="preserve">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11</t>
    </r>
  </si>
  <si>
    <t xml:space="preserve">     澎湖地區小計</t>
  </si>
  <si>
    <t>澎湖地區</t>
  </si>
  <si>
    <t>赤崁地下水庫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</si>
  <si>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10</t>
    </r>
  </si>
  <si>
    <t>赤崁村(天然積水)</t>
  </si>
  <si>
    <t>澎湖縣白沙鄉</t>
  </si>
  <si>
    <t>地下截水牆</t>
  </si>
  <si>
    <r>
      <t>EL</t>
    </r>
    <r>
      <rPr>
        <sz val="10"/>
        <rFont val="標楷體"/>
        <family val="4"/>
      </rPr>
      <t>＋</t>
    </r>
    <r>
      <rPr>
        <sz val="10"/>
        <rFont val="Times New Roman"/>
        <family val="1"/>
      </rPr>
      <t>3.0</t>
    </r>
  </si>
  <si>
    <t>成功水庫</t>
  </si>
  <si>
    <t>港底溪及紅羅越域引水</t>
  </si>
  <si>
    <t>澎湖縣湖西鄉</t>
  </si>
  <si>
    <t>混凝土壩及堆石壩</t>
  </si>
  <si>
    <t>興仁水庫</t>
  </si>
  <si>
    <t>雙港溪支流及菜園越域引水</t>
  </si>
  <si>
    <t>澎湖縣馬公巿</t>
  </si>
  <si>
    <t>東衛水庫</t>
  </si>
  <si>
    <t>東衛里(天然積水)</t>
  </si>
  <si>
    <t>小池水庫</t>
  </si>
  <si>
    <t>大池村(天然積水)</t>
  </si>
  <si>
    <t>澎湖縣西嶼鄉</t>
  </si>
  <si>
    <t>西安水庫</t>
  </si>
  <si>
    <t>西安村(天然積水)</t>
  </si>
  <si>
    <t>澎湖縣望安鄉</t>
  </si>
  <si>
    <t>烏溝蓄水塘</t>
  </si>
  <si>
    <t>將軍村(天然積水)</t>
  </si>
  <si>
    <t>七美水庫</t>
  </si>
  <si>
    <t>東湖村(天然積水)</t>
  </si>
  <si>
    <t>澎湖縣七美鄉</t>
  </si>
  <si>
    <t>金門地區小計</t>
  </si>
  <si>
    <t>金門地區</t>
  </si>
  <si>
    <t>山西水庫</t>
  </si>
  <si>
    <t>金門縣金沙鎮</t>
  </si>
  <si>
    <t>92</t>
  </si>
  <si>
    <t>擎天水庫</t>
  </si>
  <si>
    <t>太武山</t>
  </si>
  <si>
    <t>混凝土重力堰</t>
  </si>
  <si>
    <t>榮湖</t>
  </si>
  <si>
    <t>金沙溪</t>
  </si>
  <si>
    <t>金沙水庫</t>
  </si>
  <si>
    <t>陽明湖</t>
  </si>
  <si>
    <t>前埔溪</t>
  </si>
  <si>
    <t>金門縣金湖鎮</t>
  </si>
  <si>
    <t>混凝土溢流堰</t>
  </si>
  <si>
    <t>100</t>
  </si>
  <si>
    <t xml:space="preserve"> </t>
  </si>
  <si>
    <t>田浦水庫</t>
  </si>
  <si>
    <t>99</t>
  </si>
  <si>
    <t>太湖</t>
  </si>
  <si>
    <t>山外溪</t>
  </si>
  <si>
    <t>瓊林水庫</t>
  </si>
  <si>
    <t>瓊林溪</t>
  </si>
  <si>
    <t>滾壓均質土壩</t>
  </si>
  <si>
    <t>蘭湖</t>
  </si>
  <si>
    <t>西湖</t>
  </si>
  <si>
    <t>金門縣烈嶼鄉</t>
  </si>
  <si>
    <t>蓮湖</t>
  </si>
  <si>
    <t>101</t>
  </si>
  <si>
    <t>菱湖</t>
  </si>
  <si>
    <t>金湖</t>
  </si>
  <si>
    <t>連江地區小計</t>
  </si>
  <si>
    <t>連江地區</t>
  </si>
  <si>
    <t>東湧水庫</t>
  </si>
  <si>
    <t>連江縣東引鄉</t>
  </si>
  <si>
    <t>板里水庫</t>
  </si>
  <si>
    <t>連江縣北竿鄉</t>
  </si>
  <si>
    <t>邱桂山水庫</t>
  </si>
  <si>
    <t>連江縣南竿鄉</t>
  </si>
  <si>
    <t>儲水沃水庫</t>
  </si>
  <si>
    <t>津沙一號水庫</t>
  </si>
  <si>
    <t>津沙水庫</t>
  </si>
  <si>
    <t>勝利水庫</t>
  </si>
  <si>
    <t>后沃水庫</t>
  </si>
  <si>
    <t xml:space="preserve">萬立方公尺                   </t>
  </si>
  <si>
    <t>STA.258</t>
  </si>
  <si>
    <t>　　　    2.烏山頭水庫完成庫容測量的最近時間為99年12月，石門水庫為100年12月，其餘皆為101年。</t>
  </si>
  <si>
    <t>非大型水庫合計</t>
  </si>
  <si>
    <t>-</t>
  </si>
  <si>
    <t>102年10月14日 星期一</t>
  </si>
  <si>
    <t>地區別及水庫名稱</t>
  </si>
  <si>
    <t>　　　    3.非大型水庫之部份壩堰係攔沙功能或規模甚小，故不計算其有效容量/設計總容量比率。</t>
  </si>
  <si>
    <t>　　　    4.本表總計與細項和或有不符，係小數點第一位以下採四捨五入進位所致。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</si>
</sst>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#,##0;[Red]#,##0"/>
    <numFmt numFmtId="182" formatCode="0_);[Red]\(0\)"/>
    <numFmt numFmtId="183" formatCode="#,##0_);[Red]\(#,##0\)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);[Red]\(0.0\)"/>
    <numFmt numFmtId="189" formatCode="#,##0.00_);[Red]\(#,##0.00\)"/>
    <numFmt numFmtId="190" formatCode="#,##0.0_);[Red]\(#,##0.0\)"/>
    <numFmt numFmtId="191" formatCode="0.00_);[Red]\(0.00\)"/>
    <numFmt numFmtId="192" formatCode="#,##0_ "/>
    <numFmt numFmtId="193" formatCode="0.00_ "/>
    <numFmt numFmtId="194" formatCode="0_ "/>
    <numFmt numFmtId="195" formatCode="[$-404]AM/PM\ hh:mm:ss"/>
    <numFmt numFmtId="196" formatCode="000"/>
    <numFmt numFmtId="197" formatCode="_-* #,##0_-;\-* #,##0_-;_-* &quot;-&quot;??_-;_-@_-"/>
    <numFmt numFmtId="198" formatCode="#,##0.0_ "/>
  </numFmts>
  <fonts count="38"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b/>
      <sz val="20"/>
      <color indexed="62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24"/>
      <color indexed="12"/>
      <name val="標楷體"/>
      <family val="4"/>
    </font>
    <font>
      <sz val="10"/>
      <name val="標楷體"/>
      <family val="4"/>
    </font>
    <font>
      <sz val="16"/>
      <color indexed="12"/>
      <name val="標楷體"/>
      <family val="4"/>
    </font>
    <font>
      <b/>
      <sz val="10"/>
      <name val="標楷體"/>
      <family val="4"/>
    </font>
    <font>
      <b/>
      <sz val="10"/>
      <color indexed="56"/>
      <name val="標楷體"/>
      <family val="4"/>
    </font>
    <font>
      <b/>
      <sz val="10"/>
      <color indexed="10"/>
      <name val="標楷體"/>
      <family val="4"/>
    </font>
    <font>
      <sz val="10"/>
      <color indexed="8"/>
      <name val="標楷體"/>
      <family val="4"/>
    </font>
    <font>
      <sz val="15.5"/>
      <name val="新細明體"/>
      <family val="1"/>
    </font>
    <font>
      <sz val="10.25"/>
      <name val="新細明體"/>
      <family val="1"/>
    </font>
    <font>
      <sz val="9.75"/>
      <name val="新細明體"/>
      <family val="1"/>
    </font>
    <font>
      <sz val="9.25"/>
      <name val="標楷體"/>
      <family val="4"/>
    </font>
    <font>
      <sz val="11"/>
      <name val="標楷體"/>
      <family val="4"/>
    </font>
    <font>
      <sz val="8"/>
      <name val="細明體"/>
      <family val="3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47"/>
      <name val="標楷體"/>
      <family val="4"/>
    </font>
    <font>
      <sz val="12"/>
      <color indexed="47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1" fontId="10" fillId="0" borderId="0" xfId="15" applyNumberFormat="1" applyFont="1" applyFill="1" applyBorder="1" applyAlignment="1" applyProtection="1">
      <alignment/>
      <protection/>
    </xf>
    <xf numFmtId="40" fontId="10" fillId="0" borderId="0" xfId="16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84" fontId="14" fillId="0" borderId="0" xfId="0" applyNumberFormat="1" applyFont="1" applyFill="1" applyBorder="1" applyAlignment="1">
      <alignment/>
    </xf>
    <xf numFmtId="19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84" fontId="14" fillId="0" borderId="1" xfId="0" applyNumberFormat="1" applyFont="1" applyBorder="1" applyAlignment="1">
      <alignment horizontal="center" vertical="distributed" wrapText="1"/>
    </xf>
    <xf numFmtId="191" fontId="14" fillId="0" borderId="1" xfId="0" applyNumberFormat="1" applyFont="1" applyBorder="1" applyAlignment="1">
      <alignment horizontal="center" vertical="distributed" wrapText="1"/>
    </xf>
    <xf numFmtId="10" fontId="14" fillId="0" borderId="0" xfId="15" applyNumberFormat="1" applyFont="1" applyFill="1" applyBorder="1" applyAlignment="1" applyProtection="1">
      <alignment vertical="center"/>
      <protection/>
    </xf>
    <xf numFmtId="10" fontId="14" fillId="0" borderId="0" xfId="0" applyNumberFormat="1" applyFont="1" applyFill="1" applyBorder="1" applyAlignment="1">
      <alignment vertical="center"/>
    </xf>
    <xf numFmtId="10" fontId="14" fillId="0" borderId="0" xfId="0" applyNumberFormat="1" applyFont="1" applyBorder="1" applyAlignment="1">
      <alignment vertical="center"/>
    </xf>
    <xf numFmtId="10" fontId="14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right" indent="1"/>
    </xf>
    <xf numFmtId="0" fontId="14" fillId="0" borderId="0" xfId="0" applyFont="1" applyAlignment="1">
      <alignment horizontal="right"/>
    </xf>
    <xf numFmtId="10" fontId="16" fillId="0" borderId="0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183" fontId="16" fillId="0" borderId="3" xfId="0" applyNumberFormat="1" applyFont="1" applyBorder="1" applyAlignment="1">
      <alignment vertical="center"/>
    </xf>
    <xf numFmtId="183" fontId="14" fillId="0" borderId="3" xfId="0" applyNumberFormat="1" applyFont="1" applyBorder="1" applyAlignment="1">
      <alignment horizontal="left" vertical="center" indent="2"/>
    </xf>
    <xf numFmtId="10" fontId="19" fillId="0" borderId="0" xfId="0" applyNumberFormat="1" applyFont="1" applyFill="1" applyBorder="1" applyAlignment="1">
      <alignment vertical="center"/>
    </xf>
    <xf numFmtId="10" fontId="19" fillId="0" borderId="0" xfId="15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Alignment="1">
      <alignment/>
    </xf>
    <xf numFmtId="183" fontId="14" fillId="0" borderId="3" xfId="0" applyNumberFormat="1" applyFont="1" applyFill="1" applyBorder="1" applyAlignment="1">
      <alignment horizontal="left" vertical="center" indent="2"/>
    </xf>
    <xf numFmtId="10" fontId="16" fillId="2" borderId="0" xfId="15" applyNumberFormat="1" applyFont="1" applyFill="1" applyBorder="1" applyAlignment="1" applyProtection="1">
      <alignment vertical="center"/>
      <protection/>
    </xf>
    <xf numFmtId="10" fontId="17" fillId="2" borderId="0" xfId="15" applyNumberFormat="1" applyFont="1" applyFill="1" applyBorder="1" applyAlignment="1" applyProtection="1">
      <alignment vertical="center"/>
      <protection/>
    </xf>
    <xf numFmtId="10" fontId="18" fillId="2" borderId="0" xfId="15" applyNumberFormat="1" applyFont="1" applyFill="1" applyBorder="1" applyAlignment="1" applyProtection="1">
      <alignment vertical="center"/>
      <protection/>
    </xf>
    <xf numFmtId="183" fontId="16" fillId="0" borderId="3" xfId="0" applyNumberFormat="1" applyFont="1" applyFill="1" applyBorder="1" applyAlignment="1">
      <alignment horizontal="left" vertical="center" indent="1"/>
    </xf>
    <xf numFmtId="10" fontId="17" fillId="3" borderId="0" xfId="0" applyNumberFormat="1" applyFont="1" applyFill="1" applyBorder="1" applyAlignment="1">
      <alignment vertical="center"/>
    </xf>
    <xf numFmtId="9" fontId="14" fillId="0" borderId="0" xfId="0" applyNumberFormat="1" applyFont="1" applyAlignment="1">
      <alignment/>
    </xf>
    <xf numFmtId="184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 applyProtection="1">
      <alignment horizontal="right" vertical="center"/>
      <protection hidden="1" locked="0"/>
    </xf>
    <xf numFmtId="184" fontId="14" fillId="0" borderId="2" xfId="0" applyNumberFormat="1" applyFont="1" applyFill="1" applyBorder="1" applyAlignment="1" applyProtection="1">
      <alignment horizontal="right" vertical="center"/>
      <protection hidden="1" locked="0"/>
    </xf>
    <xf numFmtId="184" fontId="16" fillId="0" borderId="0" xfId="0" applyNumberFormat="1" applyFont="1" applyBorder="1" applyAlignment="1">
      <alignment horizontal="right" vertical="center"/>
    </xf>
    <xf numFmtId="184" fontId="14" fillId="0" borderId="0" xfId="15" applyNumberFormat="1" applyFont="1" applyFill="1" applyBorder="1" applyAlignment="1" applyProtection="1">
      <alignment horizontal="right" vertical="center"/>
      <protection/>
    </xf>
    <xf numFmtId="184" fontId="14" fillId="0" borderId="2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28" fillId="0" borderId="4" xfId="0" applyFont="1" applyFill="1" applyBorder="1" applyAlignment="1" applyProtection="1">
      <alignment horizontal="center" vertical="center"/>
      <protection hidden="1" locked="0"/>
    </xf>
    <xf numFmtId="43" fontId="28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3" fontId="28" fillId="0" borderId="5" xfId="0" applyNumberFormat="1" applyFont="1" applyFill="1" applyBorder="1" applyAlignment="1" applyProtection="1">
      <alignment horizontal="center" vertical="center"/>
      <protection hidden="1" locked="0"/>
    </xf>
    <xf numFmtId="184" fontId="28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1" fontId="28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3" fontId="28" fillId="0" borderId="5" xfId="0" applyNumberFormat="1" applyFont="1" applyFill="1" applyBorder="1" applyAlignment="1" applyProtection="1">
      <alignment horizontal="center" vertical="center"/>
      <protection locked="0"/>
    </xf>
    <xf numFmtId="43" fontId="28" fillId="0" borderId="6" xfId="0" applyNumberFormat="1" applyFont="1" applyFill="1" applyBorder="1" applyAlignment="1" applyProtection="1">
      <alignment horizontal="center" vertical="center"/>
      <protection hidden="1" locked="0"/>
    </xf>
    <xf numFmtId="43" fontId="16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3" fontId="6" fillId="0" borderId="0" xfId="0" applyNumberFormat="1" applyFont="1" applyFill="1" applyBorder="1" applyAlignment="1" applyProtection="1">
      <alignment horizontal="center" vertical="top"/>
      <protection hidden="1" locked="0"/>
    </xf>
    <xf numFmtId="0" fontId="6" fillId="0" borderId="0" xfId="0" applyFont="1" applyFill="1" applyAlignment="1">
      <alignment vertical="top"/>
    </xf>
    <xf numFmtId="0" fontId="28" fillId="0" borderId="7" xfId="0" applyFont="1" applyFill="1" applyBorder="1" applyAlignment="1" applyProtection="1">
      <alignment horizontal="center"/>
      <protection hidden="1" locked="0"/>
    </xf>
    <xf numFmtId="43" fontId="28" fillId="0" borderId="7" xfId="0" applyNumberFormat="1" applyFont="1" applyFill="1" applyBorder="1" applyAlignment="1" applyProtection="1">
      <alignment horizontal="center"/>
      <protection hidden="1" locked="0"/>
    </xf>
    <xf numFmtId="43" fontId="16" fillId="0" borderId="8" xfId="0" applyNumberFormat="1" applyFont="1" applyFill="1" applyBorder="1" applyAlignment="1" applyProtection="1">
      <alignment horizontal="center"/>
      <protection hidden="1" locked="0"/>
    </xf>
    <xf numFmtId="43" fontId="28" fillId="0" borderId="8" xfId="0" applyNumberFormat="1" applyFont="1" applyFill="1" applyBorder="1" applyAlignment="1" applyProtection="1">
      <alignment horizontal="left"/>
      <protection hidden="1" locked="0"/>
    </xf>
    <xf numFmtId="43" fontId="28" fillId="0" borderId="8" xfId="0" applyNumberFormat="1" applyFont="1" applyFill="1" applyBorder="1" applyAlignment="1" applyProtection="1">
      <alignment horizontal="center"/>
      <protection hidden="1" locked="0"/>
    </xf>
    <xf numFmtId="41" fontId="28" fillId="0" borderId="8" xfId="0" applyNumberFormat="1" applyFont="1" applyFill="1" applyBorder="1" applyAlignment="1" applyProtection="1">
      <alignment horizontal="center"/>
      <protection hidden="1" locked="0"/>
    </xf>
    <xf numFmtId="43" fontId="16" fillId="0" borderId="8" xfId="0" applyNumberFormat="1" applyFont="1" applyFill="1" applyBorder="1" applyAlignment="1" applyProtection="1">
      <alignment horizontal="center"/>
      <protection locked="0"/>
    </xf>
    <xf numFmtId="43" fontId="28" fillId="0" borderId="8" xfId="0" applyNumberFormat="1" applyFont="1" applyFill="1" applyBorder="1" applyAlignment="1" applyProtection="1">
      <alignment/>
      <protection hidden="1" locked="0"/>
    </xf>
    <xf numFmtId="43" fontId="16" fillId="0" borderId="9" xfId="0" applyNumberFormat="1" applyFont="1" applyFill="1" applyBorder="1" applyAlignment="1" applyProtection="1">
      <alignment horizontal="center"/>
      <protection/>
    </xf>
    <xf numFmtId="43" fontId="6" fillId="0" borderId="0" xfId="0" applyNumberFormat="1" applyFont="1" applyFill="1" applyBorder="1" applyAlignment="1" applyProtection="1">
      <alignment/>
      <protection hidden="1" locked="0"/>
    </xf>
    <xf numFmtId="0" fontId="28" fillId="0" borderId="4" xfId="0" applyFont="1" applyFill="1" applyBorder="1" applyAlignment="1" applyProtection="1">
      <alignment horizontal="center"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29" fillId="0" borderId="0" xfId="0" applyFont="1" applyFill="1" applyBorder="1" applyAlignment="1" applyProtection="1">
      <alignment horizontal="center"/>
      <protection hidden="1" locked="0"/>
    </xf>
    <xf numFmtId="43" fontId="28" fillId="0" borderId="0" xfId="0" applyNumberFormat="1" applyFont="1" applyFill="1" applyBorder="1" applyAlignment="1" applyProtection="1">
      <alignment horizontal="center"/>
      <protection hidden="1" locked="0"/>
    </xf>
    <xf numFmtId="43" fontId="28" fillId="0" borderId="0" xfId="0" applyNumberFormat="1" applyFont="1" applyFill="1" applyBorder="1" applyAlignment="1" applyProtection="1">
      <alignment horizontal="left"/>
      <protection hidden="1" locked="0"/>
    </xf>
    <xf numFmtId="184" fontId="30" fillId="0" borderId="0" xfId="15" applyNumberFormat="1" applyFont="1" applyFill="1" applyBorder="1" applyAlignment="1" applyProtection="1">
      <alignment horizontal="right"/>
      <protection hidden="1" locked="0"/>
    </xf>
    <xf numFmtId="41" fontId="30" fillId="0" borderId="0" xfId="15" applyNumberFormat="1" applyFont="1" applyFill="1" applyBorder="1" applyAlignment="1" applyProtection="1">
      <alignment horizontal="right"/>
      <protection hidden="1" locked="0"/>
    </xf>
    <xf numFmtId="41" fontId="30" fillId="0" borderId="0" xfId="15" applyNumberFormat="1" applyFont="1" applyFill="1" applyBorder="1" applyAlignment="1" applyProtection="1">
      <alignment horizontal="center"/>
      <protection locked="0"/>
    </xf>
    <xf numFmtId="184" fontId="30" fillId="0" borderId="0" xfId="15" applyNumberFormat="1" applyFont="1" applyFill="1" applyBorder="1" applyAlignment="1" applyProtection="1">
      <alignment horizontal="center"/>
      <protection locked="0"/>
    </xf>
    <xf numFmtId="43" fontId="28" fillId="0" borderId="0" xfId="0" applyNumberFormat="1" applyFont="1" applyFill="1" applyBorder="1" applyAlignment="1" applyProtection="1">
      <alignment/>
      <protection hidden="1" locked="0"/>
    </xf>
    <xf numFmtId="43" fontId="28" fillId="0" borderId="0" xfId="0" applyNumberFormat="1" applyFont="1" applyFill="1" applyBorder="1" applyAlignment="1" applyProtection="1">
      <alignment horizontal="right"/>
      <protection hidden="1" locked="0"/>
    </xf>
    <xf numFmtId="0" fontId="28" fillId="0" borderId="0" xfId="0" applyFont="1" applyFill="1" applyAlignment="1">
      <alignment/>
    </xf>
    <xf numFmtId="197" fontId="31" fillId="0" borderId="3" xfId="15" applyNumberFormat="1" applyFont="1" applyFill="1" applyBorder="1" applyAlignment="1">
      <alignment horizontal="right"/>
    </xf>
    <xf numFmtId="197" fontId="31" fillId="0" borderId="0" xfId="15" applyNumberFormat="1" applyFont="1" applyFill="1" applyBorder="1" applyAlignment="1" applyProtection="1">
      <alignment horizontal="right"/>
      <protection hidden="1" locked="0"/>
    </xf>
    <xf numFmtId="197" fontId="29" fillId="0" borderId="0" xfId="15" applyNumberFormat="1" applyFont="1" applyFill="1" applyBorder="1" applyAlignment="1" applyProtection="1">
      <alignment horizontal="right"/>
      <protection hidden="1" locked="0"/>
    </xf>
    <xf numFmtId="184" fontId="32" fillId="0" borderId="0" xfId="15" applyNumberFormat="1" applyFont="1" applyFill="1" applyBorder="1" applyAlignment="1" applyProtection="1">
      <alignment horizontal="right"/>
      <protection hidden="1" locked="0"/>
    </xf>
    <xf numFmtId="41" fontId="32" fillId="0" borderId="0" xfId="15" applyNumberFormat="1" applyFont="1" applyFill="1" applyBorder="1" applyAlignment="1" applyProtection="1">
      <alignment horizontal="right"/>
      <protection hidden="1" locked="0"/>
    </xf>
    <xf numFmtId="184" fontId="32" fillId="0" borderId="0" xfId="15" applyNumberFormat="1" applyFont="1" applyFill="1" applyBorder="1" applyAlignment="1" applyProtection="1">
      <alignment horizontal="right"/>
      <protection locked="0"/>
    </xf>
    <xf numFmtId="43" fontId="32" fillId="0" borderId="0" xfId="15" applyNumberFormat="1" applyFont="1" applyFill="1" applyBorder="1" applyAlignment="1" applyProtection="1">
      <alignment horizontal="right"/>
      <protection hidden="1" locked="0"/>
    </xf>
    <xf numFmtId="197" fontId="16" fillId="0" borderId="0" xfId="15" applyNumberFormat="1" applyFont="1" applyFill="1" applyBorder="1" applyAlignment="1" applyProtection="1">
      <alignment horizontal="right"/>
      <protection hidden="1" locked="0"/>
    </xf>
    <xf numFmtId="197" fontId="16" fillId="0" borderId="0" xfId="15" applyNumberFormat="1" applyFont="1" applyFill="1" applyAlignment="1">
      <alignment horizontal="right"/>
    </xf>
    <xf numFmtId="0" fontId="14" fillId="0" borderId="3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40" fontId="11" fillId="0" borderId="0" xfId="16" applyNumberFormat="1" applyFont="1" applyFill="1" applyBorder="1" applyAlignment="1">
      <alignment horizontal="left" vertical="top"/>
    </xf>
    <xf numFmtId="40" fontId="14" fillId="0" borderId="0" xfId="16" applyNumberFormat="1" applyFont="1" applyFill="1" applyBorder="1" applyAlignment="1">
      <alignment horizontal="left" vertical="top" wrapText="1"/>
    </xf>
    <xf numFmtId="184" fontId="33" fillId="0" borderId="0" xfId="0" applyNumberFormat="1" applyFont="1" applyFill="1" applyBorder="1" applyAlignment="1">
      <alignment vertical="top"/>
    </xf>
    <xf numFmtId="184" fontId="33" fillId="0" borderId="0" xfId="0" applyNumberFormat="1" applyFont="1" applyFill="1" applyBorder="1" applyAlignment="1" applyProtection="1">
      <alignment vertical="top"/>
      <protection hidden="1" locked="0"/>
    </xf>
    <xf numFmtId="184" fontId="33" fillId="0" borderId="0" xfId="15" applyNumberFormat="1" applyFont="1" applyFill="1" applyBorder="1" applyAlignment="1" applyProtection="1">
      <alignment vertical="top"/>
      <protection/>
    </xf>
    <xf numFmtId="43" fontId="33" fillId="0" borderId="0" xfId="0" applyNumberFormat="1" applyFont="1" applyFill="1" applyBorder="1" applyAlignment="1">
      <alignment horizontal="right" vertical="top"/>
    </xf>
    <xf numFmtId="43" fontId="14" fillId="0" borderId="0" xfId="0" applyNumberFormat="1" applyFont="1" applyFill="1" applyBorder="1" applyAlignment="1">
      <alignment horizontal="left" vertical="top"/>
    </xf>
    <xf numFmtId="188" fontId="14" fillId="0" borderId="0" xfId="0" applyNumberFormat="1" applyFont="1" applyFill="1" applyAlignment="1">
      <alignment/>
    </xf>
    <xf numFmtId="40" fontId="14" fillId="0" borderId="0" xfId="16" applyNumberFormat="1" applyFont="1" applyFill="1" applyAlignment="1">
      <alignment horizontal="center"/>
    </xf>
    <xf numFmtId="182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40" fontId="10" fillId="0" borderId="0" xfId="16" applyNumberFormat="1" applyFont="1" applyFill="1" applyBorder="1" applyAlignment="1">
      <alignment horizontal="left" vertical="top"/>
    </xf>
    <xf numFmtId="40" fontId="11" fillId="0" borderId="0" xfId="16" applyNumberFormat="1" applyFont="1" applyFill="1" applyBorder="1" applyAlignment="1">
      <alignment horizontal="left" vertical="top" wrapText="1"/>
    </xf>
    <xf numFmtId="184" fontId="33" fillId="0" borderId="0" xfId="15" applyNumberFormat="1" applyFont="1" applyFill="1" applyBorder="1" applyAlignment="1" applyProtection="1">
      <alignment horizontal="right" vertical="top"/>
      <protection/>
    </xf>
    <xf numFmtId="43" fontId="33" fillId="0" borderId="0" xfId="15" applyNumberFormat="1" applyFont="1" applyFill="1" applyBorder="1" applyAlignment="1" applyProtection="1">
      <alignment vertical="top"/>
      <protection/>
    </xf>
    <xf numFmtId="43" fontId="33" fillId="0" borderId="0" xfId="15" applyNumberFormat="1" applyFont="1" applyFill="1" applyBorder="1" applyAlignment="1" applyProtection="1">
      <alignment horizontal="right" vertical="top"/>
      <protection/>
    </xf>
    <xf numFmtId="0" fontId="14" fillId="0" borderId="7" xfId="0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vertical="top"/>
    </xf>
    <xf numFmtId="40" fontId="11" fillId="0" borderId="2" xfId="16" applyNumberFormat="1" applyFont="1" applyFill="1" applyBorder="1" applyAlignment="1">
      <alignment horizontal="left" vertical="top"/>
    </xf>
    <xf numFmtId="40" fontId="14" fillId="0" borderId="2" xfId="16" applyNumberFormat="1" applyFont="1" applyFill="1" applyBorder="1" applyAlignment="1">
      <alignment horizontal="left" vertical="top" wrapText="1"/>
    </xf>
    <xf numFmtId="184" fontId="33" fillId="0" borderId="2" xfId="0" applyNumberFormat="1" applyFont="1" applyFill="1" applyBorder="1" applyAlignment="1">
      <alignment vertical="top"/>
    </xf>
    <xf numFmtId="184" fontId="33" fillId="0" borderId="2" xfId="0" applyNumberFormat="1" applyFont="1" applyFill="1" applyBorder="1" applyAlignment="1" applyProtection="1">
      <alignment vertical="top"/>
      <protection hidden="1" locked="0"/>
    </xf>
    <xf numFmtId="184" fontId="33" fillId="0" borderId="2" xfId="15" applyNumberFormat="1" applyFont="1" applyFill="1" applyBorder="1" applyAlignment="1" applyProtection="1">
      <alignment vertical="top"/>
      <protection/>
    </xf>
    <xf numFmtId="43" fontId="33" fillId="0" borderId="2" xfId="0" applyNumberFormat="1" applyFont="1" applyFill="1" applyBorder="1" applyAlignment="1">
      <alignment horizontal="right" vertical="top"/>
    </xf>
    <xf numFmtId="40" fontId="29" fillId="0" borderId="0" xfId="16" applyNumberFormat="1" applyFont="1" applyFill="1" applyBorder="1" applyAlignment="1">
      <alignment horizontal="left" vertical="top"/>
    </xf>
    <xf numFmtId="40" fontId="16" fillId="0" borderId="0" xfId="16" applyNumberFormat="1" applyFont="1" applyFill="1" applyBorder="1" applyAlignment="1">
      <alignment horizontal="left" vertical="top" wrapText="1"/>
    </xf>
    <xf numFmtId="184" fontId="34" fillId="0" borderId="0" xfId="0" applyNumberFormat="1" applyFont="1" applyFill="1" applyBorder="1" applyAlignment="1">
      <alignment vertical="top"/>
    </xf>
    <xf numFmtId="184" fontId="32" fillId="0" borderId="0" xfId="15" applyNumberFormat="1" applyFont="1" applyFill="1" applyBorder="1" applyAlignment="1">
      <alignment horizontal="right"/>
    </xf>
    <xf numFmtId="43" fontId="34" fillId="0" borderId="0" xfId="15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188" fontId="34" fillId="0" borderId="0" xfId="15" applyNumberFormat="1" applyFont="1" applyFill="1" applyBorder="1" applyAlignment="1" applyProtection="1">
      <alignment horizontal="right" vertical="center"/>
      <protection hidden="1" locked="0"/>
    </xf>
    <xf numFmtId="184" fontId="34" fillId="0" borderId="0" xfId="15" applyNumberFormat="1" applyFont="1" applyFill="1" applyBorder="1" applyAlignment="1" applyProtection="1">
      <alignment horizontal="right" vertical="center"/>
      <protection hidden="1" locked="0"/>
    </xf>
    <xf numFmtId="184" fontId="34" fillId="0" borderId="0" xfId="0" applyNumberFormat="1" applyFont="1" applyFill="1" applyBorder="1" applyAlignment="1">
      <alignment horizontal="right" vertical="top"/>
    </xf>
    <xf numFmtId="184" fontId="34" fillId="0" borderId="0" xfId="15" applyNumberFormat="1" applyFont="1" applyFill="1" applyBorder="1" applyAlignment="1" applyProtection="1">
      <alignment vertical="center"/>
      <protection/>
    </xf>
    <xf numFmtId="191" fontId="16" fillId="0" borderId="0" xfId="0" applyNumberFormat="1" applyFont="1" applyFill="1" applyBorder="1" applyAlignment="1">
      <alignment horizontal="left" vertical="center"/>
    </xf>
    <xf numFmtId="43" fontId="3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191" fontId="14" fillId="0" borderId="0" xfId="0" applyNumberFormat="1" applyFont="1" applyFill="1" applyBorder="1" applyAlignment="1">
      <alignment horizontal="left" vertical="center"/>
    </xf>
    <xf numFmtId="191" fontId="14" fillId="0" borderId="0" xfId="0" applyNumberFormat="1" applyFont="1" applyFill="1" applyBorder="1" applyAlignment="1">
      <alignment vertical="center"/>
    </xf>
    <xf numFmtId="191" fontId="14" fillId="0" borderId="0" xfId="0" applyNumberFormat="1" applyFont="1" applyFill="1" applyAlignment="1">
      <alignment horizontal="left" vertical="center"/>
    </xf>
    <xf numFmtId="191" fontId="14" fillId="0" borderId="0" xfId="0" applyNumberFormat="1" applyFont="1" applyFill="1" applyAlignment="1">
      <alignment vertical="center"/>
    </xf>
    <xf numFmtId="191" fontId="14" fillId="0" borderId="0" xfId="0" applyNumberFormat="1" applyFont="1" applyFill="1" applyAlignment="1">
      <alignment horizontal="left" vertical="center" wrapText="1"/>
    </xf>
    <xf numFmtId="184" fontId="33" fillId="0" borderId="0" xfId="0" applyNumberFormat="1" applyFont="1" applyFill="1" applyBorder="1" applyAlignment="1">
      <alignment horizontal="right" vertical="top"/>
    </xf>
    <xf numFmtId="184" fontId="33" fillId="0" borderId="0" xfId="0" applyNumberFormat="1" applyFont="1" applyFill="1" applyBorder="1" applyAlignment="1" applyProtection="1">
      <alignment horizontal="right" vertical="top"/>
      <protection hidden="1" locked="0"/>
    </xf>
    <xf numFmtId="49" fontId="33" fillId="0" borderId="0" xfId="0" applyNumberFormat="1" applyFont="1" applyFill="1" applyBorder="1" applyAlignment="1">
      <alignment horizontal="center" vertical="top"/>
    </xf>
    <xf numFmtId="191" fontId="16" fillId="0" borderId="3" xfId="0" applyNumberFormat="1" applyFont="1" applyFill="1" applyBorder="1" applyAlignment="1">
      <alignment horizontal="left" vertical="center"/>
    </xf>
    <xf numFmtId="191" fontId="29" fillId="0" borderId="0" xfId="16" applyNumberFormat="1" applyFont="1" applyFill="1" applyBorder="1" applyAlignment="1">
      <alignment horizontal="left" vertical="top"/>
    </xf>
    <xf numFmtId="191" fontId="34" fillId="0" borderId="0" xfId="15" applyNumberFormat="1" applyFont="1" applyFill="1" applyBorder="1" applyAlignment="1" applyProtection="1">
      <alignment horizontal="left" vertical="center"/>
      <protection hidden="1" locked="0"/>
    </xf>
    <xf numFmtId="184" fontId="34" fillId="0" borderId="0" xfId="15" applyNumberFormat="1" applyFont="1" applyFill="1" applyBorder="1" applyAlignment="1" applyProtection="1">
      <alignment horizontal="left" vertical="center"/>
      <protection hidden="1" locked="0"/>
    </xf>
    <xf numFmtId="43" fontId="34" fillId="0" borderId="0" xfId="0" applyNumberFormat="1" applyFont="1" applyFill="1" applyBorder="1" applyAlignment="1">
      <alignment horizontal="left" vertical="center"/>
    </xf>
    <xf numFmtId="191" fontId="16" fillId="0" borderId="2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3" fontId="34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/>
    </xf>
    <xf numFmtId="197" fontId="33" fillId="0" borderId="0" xfId="15" applyNumberFormat="1" applyFont="1" applyFill="1" applyBorder="1" applyAlignment="1" applyProtection="1">
      <alignment horizontal="right"/>
      <protection hidden="1" locked="0"/>
    </xf>
    <xf numFmtId="184" fontId="33" fillId="0" borderId="0" xfId="15" applyNumberFormat="1" applyFont="1" applyFill="1" applyBorder="1" applyAlignment="1" applyProtection="1">
      <alignment horizontal="right"/>
      <protection hidden="1" locked="0"/>
    </xf>
    <xf numFmtId="184" fontId="33" fillId="0" borderId="0" xfId="15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>
      <alignment vertical="center"/>
    </xf>
    <xf numFmtId="43" fontId="3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top"/>
    </xf>
    <xf numFmtId="40" fontId="24" fillId="0" borderId="0" xfId="16" applyNumberFormat="1" applyFont="1" applyFill="1" applyBorder="1" applyAlignment="1">
      <alignment horizontal="left" vertical="top" wrapText="1"/>
    </xf>
    <xf numFmtId="197" fontId="35" fillId="0" borderId="0" xfId="15" applyNumberFormat="1" applyFont="1" applyFill="1" applyBorder="1" applyAlignment="1" applyProtection="1">
      <alignment horizontal="right"/>
      <protection hidden="1" locked="0"/>
    </xf>
    <xf numFmtId="184" fontId="35" fillId="0" borderId="0" xfId="15" applyNumberFormat="1" applyFont="1" applyFill="1" applyBorder="1" applyAlignment="1" applyProtection="1">
      <alignment horizontal="right"/>
      <protection hidden="1" locked="0"/>
    </xf>
    <xf numFmtId="184" fontId="35" fillId="0" borderId="0" xfId="0" applyNumberFormat="1" applyFont="1" applyFill="1" applyBorder="1" applyAlignment="1">
      <alignment vertical="top"/>
    </xf>
    <xf numFmtId="184" fontId="35" fillId="0" borderId="0" xfId="0" applyNumberFormat="1" applyFont="1" applyFill="1" applyBorder="1" applyAlignment="1">
      <alignment horizontal="right" vertical="top"/>
    </xf>
    <xf numFmtId="43" fontId="35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>
      <alignment horizontal="left" vertical="top"/>
    </xf>
    <xf numFmtId="182" fontId="24" fillId="0" borderId="1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82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40" fontId="14" fillId="0" borderId="0" xfId="16" applyNumberFormat="1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/>
    </xf>
    <xf numFmtId="40" fontId="14" fillId="0" borderId="2" xfId="16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40" fontId="24" fillId="0" borderId="0" xfId="16" applyNumberFormat="1" applyFont="1" applyFill="1" applyBorder="1" applyAlignment="1">
      <alignment horizontal="left" vertical="top"/>
    </xf>
    <xf numFmtId="43" fontId="35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0" fontId="14" fillId="0" borderId="9" xfId="0" applyFont="1" applyFill="1" applyBorder="1" applyAlignment="1">
      <alignment horizontal="left" vertical="top"/>
    </xf>
    <xf numFmtId="188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190" fontId="14" fillId="0" borderId="0" xfId="15" applyNumberFormat="1" applyFont="1" applyFill="1" applyBorder="1" applyAlignment="1" applyProtection="1">
      <alignment horizontal="right"/>
      <protection hidden="1" locked="0"/>
    </xf>
    <xf numFmtId="198" fontId="14" fillId="0" borderId="0" xfId="0" applyNumberFormat="1" applyFont="1" applyFill="1" applyBorder="1" applyAlignment="1" applyProtection="1">
      <alignment/>
      <protection hidden="1" locked="0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1" fontId="36" fillId="0" borderId="0" xfId="0" applyNumberFormat="1" applyFont="1" applyFill="1" applyBorder="1" applyAlignment="1" applyProtection="1">
      <alignment/>
      <protection hidden="1" locked="0"/>
    </xf>
    <xf numFmtId="183" fontId="16" fillId="0" borderId="7" xfId="0" applyNumberFormat="1" applyFont="1" applyFill="1" applyBorder="1" applyAlignment="1">
      <alignment vertical="center"/>
    </xf>
    <xf numFmtId="10" fontId="14" fillId="0" borderId="0" xfId="15" applyNumberFormat="1" applyFont="1" applyFill="1" applyBorder="1" applyAlignment="1" applyProtection="1">
      <alignment horizontal="right" vertical="center"/>
      <protection/>
    </xf>
    <xf numFmtId="10" fontId="14" fillId="0" borderId="2" xfId="15" applyNumberFormat="1" applyFont="1" applyFill="1" applyBorder="1" applyAlignment="1" applyProtection="1">
      <alignment horizontal="right" vertical="center"/>
      <protection/>
    </xf>
    <xf numFmtId="10" fontId="19" fillId="0" borderId="2" xfId="0" applyNumberFormat="1" applyFont="1" applyFill="1" applyBorder="1" applyAlignment="1">
      <alignment vertical="center"/>
    </xf>
    <xf numFmtId="10" fontId="17" fillId="4" borderId="0" xfId="0" applyNumberFormat="1" applyFont="1" applyFill="1" applyBorder="1" applyAlignment="1">
      <alignment vertical="center"/>
    </xf>
    <xf numFmtId="10" fontId="17" fillId="5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6" xfId="0" applyFont="1" applyFill="1" applyBorder="1" applyAlignment="1" applyProtection="1">
      <alignment horizontal="center" vertical="center" wrapText="1"/>
      <protection hidden="1" locked="0"/>
    </xf>
    <xf numFmtId="0" fontId="28" fillId="0" borderId="4" xfId="0" applyFont="1" applyFill="1" applyBorder="1" applyAlignment="1" applyProtection="1">
      <alignment horizontal="center" vertical="center" wrapText="1"/>
      <protection hidden="1" locked="0"/>
    </xf>
    <xf numFmtId="0" fontId="28" fillId="0" borderId="9" xfId="0" applyFont="1" applyFill="1" applyBorder="1" applyAlignment="1" applyProtection="1">
      <alignment horizontal="center"/>
      <protection hidden="1" locked="0"/>
    </xf>
    <xf numFmtId="0" fontId="28" fillId="0" borderId="7" xfId="0" applyFont="1" applyFill="1" applyBorder="1" applyAlignment="1" applyProtection="1">
      <alignment horizontal="center"/>
      <protection hidden="1" locked="0"/>
    </xf>
    <xf numFmtId="184" fontId="16" fillId="4" borderId="0" xfId="0" applyNumberFormat="1" applyFont="1" applyFill="1" applyBorder="1" applyAlignment="1">
      <alignment horizontal="right" vertical="center"/>
    </xf>
    <xf numFmtId="184" fontId="14" fillId="3" borderId="0" xfId="0" applyNumberFormat="1" applyFont="1" applyFill="1" applyBorder="1" applyAlignment="1">
      <alignment horizontal="right" vertical="center"/>
    </xf>
    <xf numFmtId="184" fontId="14" fillId="5" borderId="0" xfId="0" applyNumberFormat="1" applyFont="1" applyFill="1" applyBorder="1" applyAlignment="1" applyProtection="1">
      <alignment horizontal="right" vertical="center"/>
      <protection hidden="1"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101年底大型水庫有效容量/設計總容量比率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15"/>
          <c:w val="0.86125"/>
          <c:h val="0.68625"/>
        </c:manualLayout>
      </c:layout>
      <c:barChart>
        <c:barDir val="bar"/>
        <c:grouping val="clustered"/>
        <c:varyColors val="0"/>
        <c:ser>
          <c:idx val="0"/>
          <c:order val="0"/>
          <c:tx>
            <c:v>水庫</c:v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(sta258!$A$23,sta258!$A$24,sta258!$A$26,sta258!$A$27,sta258!$A$28,sta258!$A$29,sta258!$A$31,sta258!$A$32,sta258!$A$33)</c:f>
              <c:strCache/>
            </c:strRef>
          </c:cat>
          <c:val>
            <c:numRef>
              <c:f>(sta258!$F$23,sta258!$F$24,sta258!$F$26,sta258!$F$27,sta258!$F$28,sta258!$F$29,sta258!$F$31,sta258!$F$32,sta258!$F$33)</c:f>
              <c:numCache/>
            </c:numRef>
          </c:val>
        </c:ser>
        <c:axId val="59424034"/>
        <c:axId val="65054259"/>
      </c:barChart>
      <c:catAx>
        <c:axId val="594240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5054259"/>
        <c:crosses val="autoZero"/>
        <c:auto val="1"/>
        <c:lblOffset val="0"/>
        <c:noMultiLvlLbl val="0"/>
      </c:catAx>
      <c:valAx>
        <c:axId val="65054259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424034"/>
        <c:crossesAt val="1"/>
        <c:crossBetween val="between"/>
        <c:dispUnits/>
        <c:majorUnit val="0.1"/>
      </c:valAx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5</xdr:col>
      <xdr:colOff>1295400</xdr:colOff>
      <xdr:row>16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695325"/>
          <a:ext cx="6143625" cy="3552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截至民國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年底止，現有水庫計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座，有效容量為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190,683.8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萬立方公尺，設計總容量為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285,634.6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萬立方公尺。以表列設計總容量超過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億立方公尺（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10,000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萬立方公尺）之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座大型水庫分析，其有效容量共計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164,662.3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萬立方公尺，佔全部水庫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86.35%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，設計總容量共計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248,057.7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萬立方公尺，佔全部水庫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86.84%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水庫有效容量若以地區別排序，南區合計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65,879.9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萬立方公尺佔全部水庫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34.55%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為最多，北區合計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54,353.7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28.50%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次之；若以個別水庫排序，曾文水庫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47,955.0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萬立方公尺佔全部水庫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25.15%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為最多，翡翠水庫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33,477.3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萬立方公尺佔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17.56%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次之。
　　另水庫之有效容量與設計總容量比率為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66.76%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，顯示設計總容量可有效調節使用的比例約為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成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，亦即有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成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的容量無法利用；而大型水庫的比率則為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66.38%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，其中以鯉魚潭水庫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91.59%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為最高，翡翠水庫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82.46%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次之，比率最低為霧社水庫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30.19%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，該水庫設計總容量僅剩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成可有效調節使用。</a:t>
          </a:r>
        </a:p>
      </xdr:txBody>
    </xdr:sp>
    <xdr:clientData/>
  </xdr:twoCellAnchor>
  <xdr:twoCellAnchor>
    <xdr:from>
      <xdr:col>0</xdr:col>
      <xdr:colOff>552450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45720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571500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572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實施地點別</a:t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3</xdr:col>
      <xdr:colOff>628650</xdr:colOff>
      <xdr:row>24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 flipV="1">
          <a:off x="3276600" y="63341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 flipV="1">
          <a:off x="1190625" y="6334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3</xdr:col>
      <xdr:colOff>219075</xdr:colOff>
      <xdr:row>30</xdr:row>
      <xdr:rowOff>0</xdr:rowOff>
    </xdr:from>
    <xdr:to>
      <xdr:col>3</xdr:col>
      <xdr:colOff>628650</xdr:colOff>
      <xdr:row>30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 flipV="1">
          <a:off x="3276600" y="7877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 flipV="1">
          <a:off x="1190625" y="7877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3</xdr:col>
      <xdr:colOff>219075</xdr:colOff>
      <xdr:row>34</xdr:row>
      <xdr:rowOff>0</xdr:rowOff>
    </xdr:from>
    <xdr:to>
      <xdr:col>3</xdr:col>
      <xdr:colOff>628650</xdr:colOff>
      <xdr:row>34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 flipV="1">
          <a:off x="3276600" y="88677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 flipV="1">
          <a:off x="1190625" y="886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162425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26</xdr:row>
      <xdr:rowOff>28575</xdr:rowOff>
    </xdr:from>
    <xdr:to>
      <xdr:col>4</xdr:col>
      <xdr:colOff>0</xdr:colOff>
      <xdr:row>26</xdr:row>
      <xdr:rowOff>247650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162425" y="6886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28575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162425" y="7105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4162425" y="7353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162425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4</xdr:col>
      <xdr:colOff>0</xdr:colOff>
      <xdr:row>28</xdr:row>
      <xdr:rowOff>38100</xdr:rowOff>
    </xdr:from>
    <xdr:to>
      <xdr:col>4</xdr:col>
      <xdr:colOff>0</xdr:colOff>
      <xdr:row>28</xdr:row>
      <xdr:rowOff>247650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162425" y="7391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895350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895350" y="88677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0</xdr:col>
      <xdr:colOff>647700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647700" y="71056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142875</xdr:colOff>
      <xdr:row>39</xdr:row>
      <xdr:rowOff>114300</xdr:rowOff>
    </xdr:from>
    <xdr:to>
      <xdr:col>5</xdr:col>
      <xdr:colOff>1162050</xdr:colOff>
      <xdr:row>61</xdr:row>
      <xdr:rowOff>180975</xdr:rowOff>
    </xdr:to>
    <xdr:graphicFrame>
      <xdr:nvGraphicFramePr>
        <xdr:cNvPr id="18" name="Chart 21"/>
        <xdr:cNvGraphicFramePr/>
      </xdr:nvGraphicFramePr>
      <xdr:xfrm>
        <a:off x="142875" y="9867900"/>
        <a:ext cx="59436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31</xdr:row>
      <xdr:rowOff>104775</xdr:rowOff>
    </xdr:from>
    <xdr:to>
      <xdr:col>3</xdr:col>
      <xdr:colOff>161925</xdr:colOff>
      <xdr:row>32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0" y="9210675"/>
          <a:ext cx="1323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7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25425" y="2400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8</xdr:row>
      <xdr:rowOff>19050</xdr:rowOff>
    </xdr:from>
    <xdr:to>
      <xdr:col>13</xdr:col>
      <xdr:colOff>0</xdr:colOff>
      <xdr:row>8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25425" y="2590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10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925425" y="2762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</xdr:row>
      <xdr:rowOff>28575</xdr:rowOff>
    </xdr:from>
    <xdr:to>
      <xdr:col>13</xdr:col>
      <xdr:colOff>0</xdr:colOff>
      <xdr:row>11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925425" y="29622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31</xdr:row>
      <xdr:rowOff>104775</xdr:rowOff>
    </xdr:from>
    <xdr:to>
      <xdr:col>12</xdr:col>
      <xdr:colOff>0</xdr:colOff>
      <xdr:row>32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696700" y="92106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696700" y="10010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696700" y="103727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925425" y="187166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925425" y="2125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76</xdr:row>
      <xdr:rowOff>57150</xdr:rowOff>
    </xdr:from>
    <xdr:to>
      <xdr:col>13</xdr:col>
      <xdr:colOff>0</xdr:colOff>
      <xdr:row>77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925425" y="21669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92542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2925425" y="20288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9254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925425" y="4200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20</xdr:row>
      <xdr:rowOff>19050</xdr:rowOff>
    </xdr:from>
    <xdr:to>
      <xdr:col>13</xdr:col>
      <xdr:colOff>0</xdr:colOff>
      <xdr:row>22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2925425" y="56673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696700" y="982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47625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925425" y="16230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13</xdr:col>
      <xdr:colOff>0</xdr:colOff>
      <xdr:row>56</xdr:row>
      <xdr:rowOff>47625</xdr:rowOff>
    </xdr:from>
    <xdr:to>
      <xdr:col>13</xdr:col>
      <xdr:colOff>0</xdr:colOff>
      <xdr:row>57</xdr:row>
      <xdr:rowOff>19050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925425" y="16773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0</xdr:colOff>
      <xdr:row>59</xdr:row>
      <xdr:rowOff>133350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925425" y="172783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13</xdr:col>
      <xdr:colOff>0</xdr:colOff>
      <xdr:row>52</xdr:row>
      <xdr:rowOff>19050</xdr:rowOff>
    </xdr:from>
    <xdr:to>
      <xdr:col>13</xdr:col>
      <xdr:colOff>0</xdr:colOff>
      <xdr:row>52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925425" y="15297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37</xdr:row>
      <xdr:rowOff>38100</xdr:rowOff>
    </xdr:from>
    <xdr:to>
      <xdr:col>12</xdr:col>
      <xdr:colOff>0</xdr:colOff>
      <xdr:row>37</xdr:row>
      <xdr:rowOff>276225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696700" y="10591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92542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2925425" y="1944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2925425" y="1944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28</xdr:row>
      <xdr:rowOff>28575</xdr:rowOff>
    </xdr:from>
    <xdr:to>
      <xdr:col>12</xdr:col>
      <xdr:colOff>0</xdr:colOff>
      <xdr:row>28</xdr:row>
      <xdr:rowOff>276225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696700" y="8229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10</xdr:col>
      <xdr:colOff>257175</xdr:colOff>
      <xdr:row>23</xdr:row>
      <xdr:rowOff>0</xdr:rowOff>
    </xdr:from>
    <xdr:to>
      <xdr:col>11</xdr:col>
      <xdr:colOff>28575</xdr:colOff>
      <xdr:row>23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848850" y="65722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45</xdr:row>
      <xdr:rowOff>0</xdr:rowOff>
    </xdr:from>
    <xdr:to>
      <xdr:col>10</xdr:col>
      <xdr:colOff>28575</xdr:colOff>
      <xdr:row>45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048750" y="13106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67</xdr:row>
      <xdr:rowOff>0</xdr:rowOff>
    </xdr:from>
    <xdr:to>
      <xdr:col>10</xdr:col>
      <xdr:colOff>28575</xdr:colOff>
      <xdr:row>67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048750" y="1944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257175</xdr:colOff>
      <xdr:row>45</xdr:row>
      <xdr:rowOff>0</xdr:rowOff>
    </xdr:from>
    <xdr:to>
      <xdr:col>11</xdr:col>
      <xdr:colOff>28575</xdr:colOff>
      <xdr:row>45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848850" y="1310640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67</xdr:row>
      <xdr:rowOff>0</xdr:rowOff>
    </xdr:from>
    <xdr:to>
      <xdr:col>10</xdr:col>
      <xdr:colOff>28575</xdr:colOff>
      <xdr:row>67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048750" y="1944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257175</xdr:colOff>
      <xdr:row>67</xdr:row>
      <xdr:rowOff>0</xdr:rowOff>
    </xdr:from>
    <xdr:to>
      <xdr:col>11</xdr:col>
      <xdr:colOff>28575</xdr:colOff>
      <xdr:row>67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9848850" y="194405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257175</xdr:colOff>
      <xdr:row>99</xdr:row>
      <xdr:rowOff>0</xdr:rowOff>
    </xdr:from>
    <xdr:to>
      <xdr:col>11</xdr:col>
      <xdr:colOff>28575</xdr:colOff>
      <xdr:row>99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848850" y="261556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895350</xdr:colOff>
      <xdr:row>78</xdr:row>
      <xdr:rowOff>0</xdr:rowOff>
    </xdr:from>
    <xdr:to>
      <xdr:col>3</xdr:col>
      <xdr:colOff>57150</xdr:colOff>
      <xdr:row>78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962150" y="219741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99</xdr:row>
      <xdr:rowOff>0</xdr:rowOff>
    </xdr:from>
    <xdr:to>
      <xdr:col>10</xdr:col>
      <xdr:colOff>28575</xdr:colOff>
      <xdr:row>99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9048750" y="261556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257175</xdr:colOff>
      <xdr:row>99</xdr:row>
      <xdr:rowOff>0</xdr:rowOff>
    </xdr:from>
    <xdr:to>
      <xdr:col>11</xdr:col>
      <xdr:colOff>28575</xdr:colOff>
      <xdr:row>99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9848850" y="261556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323850</xdr:colOff>
      <xdr:row>23</xdr:row>
      <xdr:rowOff>0</xdr:rowOff>
    </xdr:from>
    <xdr:to>
      <xdr:col>11</xdr:col>
      <xdr:colOff>742950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 flipV="1">
          <a:off x="10953750" y="65722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45</xdr:row>
      <xdr:rowOff>0</xdr:rowOff>
    </xdr:from>
    <xdr:to>
      <xdr:col>11</xdr:col>
      <xdr:colOff>742950</xdr:colOff>
      <xdr:row>45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 flipV="1">
          <a:off x="10953750" y="13106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67</xdr:row>
      <xdr:rowOff>0</xdr:rowOff>
    </xdr:from>
    <xdr:to>
      <xdr:col>11</xdr:col>
      <xdr:colOff>742950</xdr:colOff>
      <xdr:row>67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 flipV="1">
          <a:off x="10953750" y="194405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99</xdr:row>
      <xdr:rowOff>0</xdr:rowOff>
    </xdr:from>
    <xdr:to>
      <xdr:col>11</xdr:col>
      <xdr:colOff>742950</xdr:colOff>
      <xdr:row>99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 flipV="1">
          <a:off x="10953750" y="261556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99</xdr:row>
      <xdr:rowOff>0</xdr:rowOff>
    </xdr:from>
    <xdr:to>
      <xdr:col>8</xdr:col>
      <xdr:colOff>581025</xdr:colOff>
      <xdr:row>99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 flipV="1">
          <a:off x="8096250" y="261556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67</xdr:row>
      <xdr:rowOff>0</xdr:rowOff>
    </xdr:from>
    <xdr:to>
      <xdr:col>8</xdr:col>
      <xdr:colOff>581025</xdr:colOff>
      <xdr:row>67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 flipV="1">
          <a:off x="8096250" y="194405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8</xdr:col>
      <xdr:colOff>647700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 flipV="1">
          <a:off x="8077200" y="131064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23</xdr:row>
      <xdr:rowOff>0</xdr:rowOff>
    </xdr:from>
    <xdr:to>
      <xdr:col>8</xdr:col>
      <xdr:colOff>581025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 flipV="1">
          <a:off x="8096250" y="65722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895350</xdr:colOff>
      <xdr:row>100</xdr:row>
      <xdr:rowOff>0</xdr:rowOff>
    </xdr:from>
    <xdr:to>
      <xdr:col>3</xdr:col>
      <xdr:colOff>57150</xdr:colOff>
      <xdr:row>100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962150" y="263366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23</xdr:row>
      <xdr:rowOff>0</xdr:rowOff>
    </xdr:from>
    <xdr:to>
      <xdr:col>1</xdr:col>
      <xdr:colOff>742950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 flipV="1">
          <a:off x="1514475" y="65722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 flipV="1">
          <a:off x="1514475" y="131064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67</xdr:row>
      <xdr:rowOff>0</xdr:rowOff>
    </xdr:from>
    <xdr:to>
      <xdr:col>1</xdr:col>
      <xdr:colOff>742950</xdr:colOff>
      <xdr:row>67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 flipV="1">
          <a:off x="1514475" y="19440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99</xdr:row>
      <xdr:rowOff>0</xdr:rowOff>
    </xdr:from>
    <xdr:to>
      <xdr:col>1</xdr:col>
      <xdr:colOff>742950</xdr:colOff>
      <xdr:row>99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 flipV="1">
          <a:off x="1514475" y="261556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69</xdr:row>
      <xdr:rowOff>95250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2925425" y="19621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69</xdr:row>
      <xdr:rowOff>95250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2925425" y="19621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34</xdr:row>
      <xdr:rowOff>95250</xdr:rowOff>
    </xdr:from>
    <xdr:to>
      <xdr:col>12</xdr:col>
      <xdr:colOff>0</xdr:colOff>
      <xdr:row>35</xdr:row>
      <xdr:rowOff>28575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696700" y="9925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33</xdr:row>
      <xdr:rowOff>57150</xdr:rowOff>
    </xdr:from>
    <xdr:to>
      <xdr:col>12</xdr:col>
      <xdr:colOff>0</xdr:colOff>
      <xdr:row>34</xdr:row>
      <xdr:rowOff>28575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696700" y="95250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63</xdr:row>
      <xdr:rowOff>9525</xdr:rowOff>
    </xdr:from>
    <xdr:to>
      <xdr:col>13</xdr:col>
      <xdr:colOff>0</xdr:colOff>
      <xdr:row>64</xdr:row>
      <xdr:rowOff>76200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2925425" y="18545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75</xdr:row>
      <xdr:rowOff>57150</xdr:rowOff>
    </xdr:from>
    <xdr:to>
      <xdr:col>13</xdr:col>
      <xdr:colOff>0</xdr:colOff>
      <xdr:row>75</xdr:row>
      <xdr:rowOff>276225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2925425" y="21307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9</xdr:col>
      <xdr:colOff>104775</xdr:colOff>
      <xdr:row>27</xdr:row>
      <xdr:rowOff>180975</xdr:rowOff>
    </xdr:from>
    <xdr:to>
      <xdr:col>9</xdr:col>
      <xdr:colOff>295275</xdr:colOff>
      <xdr:row>28</xdr:row>
      <xdr:rowOff>266700</xdr:rowOff>
    </xdr:to>
    <xdr:sp>
      <xdr:nvSpPr>
        <xdr:cNvPr id="63" name="TextBox 63"/>
        <xdr:cNvSpPr txBox="1">
          <a:spLocks noChangeArrowheads="1"/>
        </xdr:cNvSpPr>
      </xdr:nvSpPr>
      <xdr:spPr>
        <a:xfrm flipV="1">
          <a:off x="8896350" y="820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295275</xdr:colOff>
      <xdr:row>30</xdr:row>
      <xdr:rowOff>276225</xdr:rowOff>
    </xdr:to>
    <xdr:sp>
      <xdr:nvSpPr>
        <xdr:cNvPr id="64" name="TextBox 64"/>
        <xdr:cNvSpPr txBox="1">
          <a:spLocks noChangeArrowheads="1"/>
        </xdr:cNvSpPr>
      </xdr:nvSpPr>
      <xdr:spPr>
        <a:xfrm flipV="1">
          <a:off x="8896350" y="8743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9</xdr:col>
      <xdr:colOff>114300</xdr:colOff>
      <xdr:row>30</xdr:row>
      <xdr:rowOff>361950</xdr:rowOff>
    </xdr:from>
    <xdr:to>
      <xdr:col>9</xdr:col>
      <xdr:colOff>304800</xdr:colOff>
      <xdr:row>31</xdr:row>
      <xdr:rowOff>180975</xdr:rowOff>
    </xdr:to>
    <xdr:sp>
      <xdr:nvSpPr>
        <xdr:cNvPr id="65" name="TextBox 65"/>
        <xdr:cNvSpPr txBox="1">
          <a:spLocks noChangeArrowheads="1"/>
        </xdr:cNvSpPr>
      </xdr:nvSpPr>
      <xdr:spPr>
        <a:xfrm flipV="1">
          <a:off x="8905875" y="91059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9</xdr:col>
      <xdr:colOff>104775</xdr:colOff>
      <xdr:row>32</xdr:row>
      <xdr:rowOff>9525</xdr:rowOff>
    </xdr:from>
    <xdr:to>
      <xdr:col>9</xdr:col>
      <xdr:colOff>314325</xdr:colOff>
      <xdr:row>33</xdr:row>
      <xdr:rowOff>57150</xdr:rowOff>
    </xdr:to>
    <xdr:sp>
      <xdr:nvSpPr>
        <xdr:cNvPr id="66" name="TextBox 66"/>
        <xdr:cNvSpPr txBox="1">
          <a:spLocks noChangeArrowheads="1"/>
        </xdr:cNvSpPr>
      </xdr:nvSpPr>
      <xdr:spPr>
        <a:xfrm flipV="1">
          <a:off x="8896350" y="92964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381000</xdr:colOff>
      <xdr:row>35</xdr:row>
      <xdr:rowOff>0</xdr:rowOff>
    </xdr:from>
    <xdr:to>
      <xdr:col>10</xdr:col>
      <xdr:colOff>571500</xdr:colOff>
      <xdr:row>35</xdr:row>
      <xdr:rowOff>276225</xdr:rowOff>
    </xdr:to>
    <xdr:sp>
      <xdr:nvSpPr>
        <xdr:cNvPr id="67" name="TextBox 67"/>
        <xdr:cNvSpPr txBox="1">
          <a:spLocks noChangeArrowheads="1"/>
        </xdr:cNvSpPr>
      </xdr:nvSpPr>
      <xdr:spPr>
        <a:xfrm flipV="1">
          <a:off x="9972675" y="10010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161925</xdr:colOff>
      <xdr:row>22</xdr:row>
      <xdr:rowOff>114300</xdr:rowOff>
    </xdr:from>
    <xdr:to>
      <xdr:col>10</xdr:col>
      <xdr:colOff>390525</xdr:colOff>
      <xdr:row>23</xdr:row>
      <xdr:rowOff>104775</xdr:rowOff>
    </xdr:to>
    <xdr:sp>
      <xdr:nvSpPr>
        <xdr:cNvPr id="68" name="TextBox 68"/>
        <xdr:cNvSpPr txBox="1">
          <a:spLocks noChangeArrowheads="1"/>
        </xdr:cNvSpPr>
      </xdr:nvSpPr>
      <xdr:spPr>
        <a:xfrm flipV="1">
          <a:off x="9753600" y="6486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161925</xdr:colOff>
      <xdr:row>2</xdr:row>
      <xdr:rowOff>66675</xdr:rowOff>
    </xdr:from>
    <xdr:to>
      <xdr:col>10</xdr:col>
      <xdr:colOff>390525</xdr:colOff>
      <xdr:row>3</xdr:row>
      <xdr:rowOff>104775</xdr:rowOff>
    </xdr:to>
    <xdr:sp>
      <xdr:nvSpPr>
        <xdr:cNvPr id="69" name="TextBox 69"/>
        <xdr:cNvSpPr txBox="1">
          <a:spLocks noChangeArrowheads="1"/>
        </xdr:cNvSpPr>
      </xdr:nvSpPr>
      <xdr:spPr>
        <a:xfrm flipV="1">
          <a:off x="9753600" y="942975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371475</xdr:colOff>
      <xdr:row>63</xdr:row>
      <xdr:rowOff>180975</xdr:rowOff>
    </xdr:from>
    <xdr:to>
      <xdr:col>10</xdr:col>
      <xdr:colOff>600075</xdr:colOff>
      <xdr:row>65</xdr:row>
      <xdr:rowOff>9525</xdr:rowOff>
    </xdr:to>
    <xdr:sp>
      <xdr:nvSpPr>
        <xdr:cNvPr id="70" name="TextBox 70"/>
        <xdr:cNvSpPr txBox="1">
          <a:spLocks noChangeArrowheads="1"/>
        </xdr:cNvSpPr>
      </xdr:nvSpPr>
      <xdr:spPr>
        <a:xfrm flipV="1">
          <a:off x="9963150" y="187166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219075</xdr:colOff>
      <xdr:row>43</xdr:row>
      <xdr:rowOff>104775</xdr:rowOff>
    </xdr:from>
    <xdr:to>
      <xdr:col>10</xdr:col>
      <xdr:colOff>447675</xdr:colOff>
      <xdr:row>44</xdr:row>
      <xdr:rowOff>9525</xdr:rowOff>
    </xdr:to>
    <xdr:sp>
      <xdr:nvSpPr>
        <xdr:cNvPr id="71" name="TextBox 71"/>
        <xdr:cNvSpPr txBox="1">
          <a:spLocks noChangeArrowheads="1"/>
        </xdr:cNvSpPr>
      </xdr:nvSpPr>
      <xdr:spPr>
        <a:xfrm flipV="1">
          <a:off x="9810750" y="12830175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0</xdr:col>
      <xdr:colOff>828675</xdr:colOff>
      <xdr:row>113</xdr:row>
      <xdr:rowOff>0</xdr:rowOff>
    </xdr:from>
    <xdr:to>
      <xdr:col>0</xdr:col>
      <xdr:colOff>1057275</xdr:colOff>
      <xdr:row>113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 flipV="1">
          <a:off x="828675" y="287083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409575</xdr:colOff>
      <xdr:row>76</xdr:row>
      <xdr:rowOff>180975</xdr:rowOff>
    </xdr:from>
    <xdr:to>
      <xdr:col>10</xdr:col>
      <xdr:colOff>666750</xdr:colOff>
      <xdr:row>78</xdr:row>
      <xdr:rowOff>19050</xdr:rowOff>
    </xdr:to>
    <xdr:sp>
      <xdr:nvSpPr>
        <xdr:cNvPr id="73" name="TextBox 73"/>
        <xdr:cNvSpPr txBox="1">
          <a:spLocks noChangeArrowheads="1"/>
        </xdr:cNvSpPr>
      </xdr:nvSpPr>
      <xdr:spPr>
        <a:xfrm flipV="1">
          <a:off x="10001250" y="217932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371475</xdr:colOff>
      <xdr:row>71</xdr:row>
      <xdr:rowOff>180975</xdr:rowOff>
    </xdr:from>
    <xdr:to>
      <xdr:col>10</xdr:col>
      <xdr:colOff>666750</xdr:colOff>
      <xdr:row>72</xdr:row>
      <xdr:rowOff>9525</xdr:rowOff>
    </xdr:to>
    <xdr:sp>
      <xdr:nvSpPr>
        <xdr:cNvPr id="74" name="TextBox 74"/>
        <xdr:cNvSpPr txBox="1">
          <a:spLocks noChangeArrowheads="1"/>
        </xdr:cNvSpPr>
      </xdr:nvSpPr>
      <xdr:spPr>
        <a:xfrm flipV="1">
          <a:off x="9963150" y="20526375"/>
          <a:ext cx="295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5.625" style="1" customWidth="1"/>
    <col min="2" max="2" width="14.50390625" style="10" customWidth="1"/>
    <col min="3" max="3" width="10.00390625" style="11" customWidth="1"/>
    <col min="4" max="4" width="14.50390625" style="10" customWidth="1"/>
    <col min="5" max="5" width="10.00390625" style="10" customWidth="1"/>
    <col min="6" max="6" width="19.875" style="10" customWidth="1"/>
    <col min="7" max="7" width="5.75390625" style="1" customWidth="1"/>
    <col min="8" max="9" width="6.125" style="1" customWidth="1"/>
    <col min="10" max="10" width="13.375" style="1" customWidth="1"/>
    <col min="11" max="16384" width="9.00390625" style="1" customWidth="1"/>
  </cols>
  <sheetData>
    <row r="1" spans="1:10" ht="29.25" customHeight="1">
      <c r="A1" s="208" t="s">
        <v>12</v>
      </c>
      <c r="B1" s="208"/>
      <c r="C1" s="208"/>
      <c r="D1" s="208"/>
      <c r="E1" s="208"/>
      <c r="F1" s="208"/>
      <c r="G1" s="8"/>
      <c r="H1" s="8"/>
      <c r="I1" s="8"/>
      <c r="J1" s="8"/>
    </row>
    <row r="2" spans="1:10" ht="19.5">
      <c r="A2" s="3" t="s">
        <v>375</v>
      </c>
      <c r="B2" s="9"/>
      <c r="C2" s="12"/>
      <c r="D2" s="9"/>
      <c r="E2" s="9"/>
      <c r="F2" s="30" t="s">
        <v>379</v>
      </c>
      <c r="G2" s="2"/>
      <c r="H2" s="4"/>
      <c r="I2" s="4"/>
      <c r="J2" s="4"/>
    </row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19.5" customHeight="1"/>
    <row r="12" ht="27" customHeight="1"/>
    <row r="13" ht="24.75" customHeight="1"/>
    <row r="14" ht="19.5" customHeight="1"/>
    <row r="15" ht="18.75" customHeight="1"/>
    <row r="16" ht="12" customHeight="1"/>
    <row r="17" spans="1:10" ht="27.75" customHeight="1" thickBot="1">
      <c r="A17" s="209" t="s">
        <v>21</v>
      </c>
      <c r="B17" s="209"/>
      <c r="C17" s="209"/>
      <c r="D17" s="209"/>
      <c r="E17" s="209"/>
      <c r="F17" s="209"/>
      <c r="G17" s="5"/>
      <c r="H17" s="5"/>
      <c r="I17" s="5"/>
      <c r="J17" s="5"/>
    </row>
    <row r="18" spans="1:10" s="23" customFormat="1" ht="21.75" customHeight="1">
      <c r="A18" s="215" t="s">
        <v>380</v>
      </c>
      <c r="B18" s="210" t="s">
        <v>11</v>
      </c>
      <c r="C18" s="210"/>
      <c r="D18" s="211" t="s">
        <v>14</v>
      </c>
      <c r="E18" s="212"/>
      <c r="F18" s="213" t="s">
        <v>22</v>
      </c>
      <c r="G18" s="22"/>
      <c r="H18" s="22"/>
      <c r="I18" s="22"/>
      <c r="J18" s="22"/>
    </row>
    <row r="19" spans="1:7" s="23" customFormat="1" ht="19.5" customHeight="1" thickBot="1">
      <c r="A19" s="216"/>
      <c r="B19" s="24" t="s">
        <v>374</v>
      </c>
      <c r="C19" s="25" t="s">
        <v>0</v>
      </c>
      <c r="D19" s="24" t="s">
        <v>374</v>
      </c>
      <c r="E19" s="25" t="s">
        <v>0</v>
      </c>
      <c r="F19" s="214"/>
      <c r="G19" s="197" t="s">
        <v>20</v>
      </c>
    </row>
    <row r="20" spans="1:7" s="23" customFormat="1" ht="19.5" customHeight="1">
      <c r="A20" s="33" t="s">
        <v>15</v>
      </c>
      <c r="B20" s="49">
        <f>B21+B34</f>
        <v>190683.7894</v>
      </c>
      <c r="C20" s="32">
        <f>C21+C34</f>
        <v>1</v>
      </c>
      <c r="D20" s="49">
        <f>D21+D34</f>
        <v>285634.63</v>
      </c>
      <c r="E20" s="32">
        <f>E21+E34</f>
        <v>1</v>
      </c>
      <c r="F20" s="40">
        <f>B20/D20</f>
        <v>0.6675793806934405</v>
      </c>
      <c r="G20" s="197"/>
    </row>
    <row r="21" spans="1:7" s="13" customFormat="1" ht="19.5" customHeight="1">
      <c r="A21" s="34" t="s">
        <v>16</v>
      </c>
      <c r="B21" s="221">
        <f>B22+B25+B30</f>
        <v>164662.34</v>
      </c>
      <c r="C21" s="206">
        <f>B21/$B$20</f>
        <v>0.863536121859764</v>
      </c>
      <c r="D21" s="221">
        <f>D22+D25+D30</f>
        <v>248057.73</v>
      </c>
      <c r="E21" s="206">
        <f>D21/$D$20</f>
        <v>0.8684441728931818</v>
      </c>
      <c r="F21" s="40">
        <f>B21/D21</f>
        <v>0.6638065260050553</v>
      </c>
      <c r="G21" s="198"/>
    </row>
    <row r="22" spans="1:7" s="13" customFormat="1" ht="19.5" customHeight="1">
      <c r="A22" s="43" t="s">
        <v>1</v>
      </c>
      <c r="B22" s="222">
        <f>SUM(B23:B24)</f>
        <v>54353.700000000004</v>
      </c>
      <c r="C22" s="44">
        <f>B22/$B$20</f>
        <v>0.28504625469751654</v>
      </c>
      <c r="D22" s="46">
        <f>SUM(D23:D24)</f>
        <v>71512</v>
      </c>
      <c r="E22" s="27">
        <f aca="true" t="shared" si="0" ref="E22:E34">D22/$D$20</f>
        <v>0.2503617996179245</v>
      </c>
      <c r="F22" s="26">
        <f>B22/D22</f>
        <v>0.7600640451952121</v>
      </c>
      <c r="G22" s="198"/>
    </row>
    <row r="23" spans="1:8" s="13" customFormat="1" ht="19.5" customHeight="1">
      <c r="A23" s="35" t="s">
        <v>18</v>
      </c>
      <c r="B23" s="223">
        <v>33477.3</v>
      </c>
      <c r="C23" s="207">
        <f aca="true" t="shared" si="1" ref="C23:C34">B23/$B$20</f>
        <v>0.17556447826707602</v>
      </c>
      <c r="D23" s="50">
        <v>40600</v>
      </c>
      <c r="E23" s="28">
        <f t="shared" si="0"/>
        <v>0.1421396278175374</v>
      </c>
      <c r="F23" s="41">
        <f>B23/D23</f>
        <v>0.824564039408867</v>
      </c>
      <c r="G23" s="197">
        <v>83.74</v>
      </c>
      <c r="H23" s="45"/>
    </row>
    <row r="24" spans="1:7" s="14" customFormat="1" ht="19.5" customHeight="1">
      <c r="A24" s="35" t="s">
        <v>2</v>
      </c>
      <c r="B24" s="47">
        <v>20876.4</v>
      </c>
      <c r="C24" s="36">
        <f t="shared" si="1"/>
        <v>0.1094817764304405</v>
      </c>
      <c r="D24" s="50">
        <v>30912</v>
      </c>
      <c r="E24" s="28">
        <f t="shared" si="0"/>
        <v>0.10822217180038708</v>
      </c>
      <c r="F24" s="26">
        <f>B24/D24</f>
        <v>0.6753493788819876</v>
      </c>
      <c r="G24" s="199">
        <v>92.86</v>
      </c>
    </row>
    <row r="25" spans="1:7" s="13" customFormat="1" ht="21.75" customHeight="1">
      <c r="A25" s="43" t="s">
        <v>3</v>
      </c>
      <c r="B25" s="46">
        <f>SUM(B26:B29)</f>
        <v>44428.74</v>
      </c>
      <c r="C25" s="27">
        <f t="shared" si="1"/>
        <v>0.23299694294831333</v>
      </c>
      <c r="D25" s="46">
        <f>SUM(D26:D29)</f>
        <v>70849.73000000001</v>
      </c>
      <c r="E25" s="27">
        <f t="shared" si="0"/>
        <v>0.24804320820623188</v>
      </c>
      <c r="F25" s="26">
        <f aca="true" t="shared" si="2" ref="F25:F32">B25/D25</f>
        <v>0.6270841116825708</v>
      </c>
      <c r="G25" s="197"/>
    </row>
    <row r="26" spans="1:7" s="13" customFormat="1" ht="19.5" customHeight="1">
      <c r="A26" s="39" t="s">
        <v>4</v>
      </c>
      <c r="B26" s="47">
        <v>11546.94</v>
      </c>
      <c r="C26" s="27">
        <f t="shared" si="1"/>
        <v>0.060555435972471816</v>
      </c>
      <c r="D26" s="50">
        <v>12606.93</v>
      </c>
      <c r="E26" s="28">
        <f t="shared" si="0"/>
        <v>0.04413656005225977</v>
      </c>
      <c r="F26" s="41">
        <f t="shared" si="2"/>
        <v>0.9159200534943877</v>
      </c>
      <c r="G26" s="197">
        <v>97.3</v>
      </c>
    </row>
    <row r="27" spans="1:7" s="13" customFormat="1" ht="19.5" customHeight="1">
      <c r="A27" s="39" t="s">
        <v>5</v>
      </c>
      <c r="B27" s="47">
        <v>15176.8</v>
      </c>
      <c r="C27" s="27">
        <f t="shared" si="1"/>
        <v>0.07959145372427762</v>
      </c>
      <c r="D27" s="50">
        <v>26220.7</v>
      </c>
      <c r="E27" s="28">
        <f t="shared" si="0"/>
        <v>0.09179804283535228</v>
      </c>
      <c r="F27" s="26">
        <f t="shared" si="2"/>
        <v>0.5788098715900033</v>
      </c>
      <c r="G27" s="197">
        <v>94</v>
      </c>
    </row>
    <row r="28" spans="1:7" s="13" customFormat="1" ht="19.5" customHeight="1">
      <c r="A28" s="39" t="s">
        <v>6</v>
      </c>
      <c r="B28" s="47">
        <v>4486.9</v>
      </c>
      <c r="C28" s="27">
        <f t="shared" si="1"/>
        <v>0.023530579154727033</v>
      </c>
      <c r="D28" s="50">
        <v>14860</v>
      </c>
      <c r="E28" s="28">
        <f t="shared" si="0"/>
        <v>0.052024504171640534</v>
      </c>
      <c r="F28" s="42">
        <f t="shared" si="2"/>
        <v>0.30194481830417225</v>
      </c>
      <c r="G28" s="197">
        <v>62.33</v>
      </c>
    </row>
    <row r="29" spans="1:7" s="13" customFormat="1" ht="19.5" customHeight="1">
      <c r="A29" s="39" t="s">
        <v>19</v>
      </c>
      <c r="B29" s="47">
        <v>13218.1</v>
      </c>
      <c r="C29" s="27">
        <f t="shared" si="1"/>
        <v>0.06931947409683689</v>
      </c>
      <c r="D29" s="50">
        <v>17162.1</v>
      </c>
      <c r="E29" s="28">
        <f t="shared" si="0"/>
        <v>0.06008410114697926</v>
      </c>
      <c r="F29" s="37">
        <f t="shared" si="2"/>
        <v>0.7701912936062604</v>
      </c>
      <c r="G29" s="197">
        <v>80.58</v>
      </c>
    </row>
    <row r="30" spans="1:13" s="13" customFormat="1" ht="21.75" customHeight="1">
      <c r="A30" s="43" t="s">
        <v>7</v>
      </c>
      <c r="B30" s="222">
        <f>SUM(B31:B33)</f>
        <v>65879.9</v>
      </c>
      <c r="C30" s="44">
        <f t="shared" si="1"/>
        <v>0.3454929242139342</v>
      </c>
      <c r="D30" s="46">
        <f>SUM(D31:D33)</f>
        <v>105696</v>
      </c>
      <c r="E30" s="27">
        <f t="shared" si="0"/>
        <v>0.3700391650690254</v>
      </c>
      <c r="F30" s="26">
        <f>B30/D30</f>
        <v>0.6232960566151983</v>
      </c>
      <c r="G30" s="200"/>
      <c r="H30" s="15"/>
      <c r="I30" s="15"/>
      <c r="J30" s="15"/>
      <c r="K30" s="15"/>
      <c r="L30" s="15"/>
      <c r="M30" s="15"/>
    </row>
    <row r="31" spans="1:13" s="13" customFormat="1" ht="19.5" customHeight="1">
      <c r="A31" s="39" t="s">
        <v>8</v>
      </c>
      <c r="B31" s="47">
        <v>7982</v>
      </c>
      <c r="C31" s="27">
        <f t="shared" si="1"/>
        <v>0.041859877156395546</v>
      </c>
      <c r="D31" s="50">
        <v>15415</v>
      </c>
      <c r="E31" s="28">
        <f t="shared" si="0"/>
        <v>0.05396754588195416</v>
      </c>
      <c r="F31" s="26">
        <f t="shared" si="2"/>
        <v>0.5178073305222186</v>
      </c>
      <c r="G31" s="200">
        <v>54.33</v>
      </c>
      <c r="H31" s="15"/>
      <c r="I31" s="15"/>
      <c r="J31" s="15"/>
      <c r="K31" s="15"/>
      <c r="L31" s="15"/>
      <c r="M31" s="15"/>
    </row>
    <row r="32" spans="1:13" s="13" customFormat="1" ht="19.5" customHeight="1">
      <c r="A32" s="39" t="s">
        <v>9</v>
      </c>
      <c r="B32" s="223">
        <v>47955</v>
      </c>
      <c r="C32" s="207">
        <f t="shared" si="1"/>
        <v>0.2514896528482772</v>
      </c>
      <c r="D32" s="50">
        <v>74840</v>
      </c>
      <c r="E32" s="28">
        <f t="shared" si="0"/>
        <v>0.262013047927697</v>
      </c>
      <c r="F32" s="26">
        <f t="shared" si="2"/>
        <v>0.640766969535008</v>
      </c>
      <c r="G32" s="201">
        <v>83.56</v>
      </c>
      <c r="H32" s="6"/>
      <c r="I32" s="7"/>
      <c r="J32" s="15"/>
      <c r="K32" s="15"/>
      <c r="L32" s="15"/>
      <c r="M32" s="15"/>
    </row>
    <row r="33" spans="1:13" s="13" customFormat="1" ht="19.5" customHeight="1">
      <c r="A33" s="39" t="s">
        <v>10</v>
      </c>
      <c r="B33" s="47">
        <v>9942.9</v>
      </c>
      <c r="C33" s="36">
        <f t="shared" si="1"/>
        <v>0.0521433942092615</v>
      </c>
      <c r="D33" s="50">
        <v>15441</v>
      </c>
      <c r="E33" s="28">
        <f t="shared" si="0"/>
        <v>0.05405857125937426</v>
      </c>
      <c r="F33" s="203">
        <f>B33/D33</f>
        <v>0.6439285020400233</v>
      </c>
      <c r="G33" s="201"/>
      <c r="H33" s="6"/>
      <c r="I33" s="7"/>
      <c r="J33" s="15"/>
      <c r="K33" s="15"/>
      <c r="L33" s="15"/>
      <c r="M33" s="15"/>
    </row>
    <row r="34" spans="1:7" s="13" customFormat="1" ht="19.5" customHeight="1">
      <c r="A34" s="202" t="s">
        <v>377</v>
      </c>
      <c r="B34" s="48">
        <v>26021.449400000012</v>
      </c>
      <c r="C34" s="205">
        <f t="shared" si="1"/>
        <v>0.13646387814023592</v>
      </c>
      <c r="D34" s="51">
        <v>37576.9</v>
      </c>
      <c r="E34" s="29">
        <f t="shared" si="0"/>
        <v>0.13155582710681823</v>
      </c>
      <c r="F34" s="204" t="s">
        <v>378</v>
      </c>
      <c r="G34" s="197">
        <v>94.62</v>
      </c>
    </row>
    <row r="35" spans="1:8" s="20" customFormat="1" ht="14.25">
      <c r="A35" s="16" t="s">
        <v>13</v>
      </c>
      <c r="B35" s="17"/>
      <c r="C35" s="18"/>
      <c r="F35" s="31" t="s">
        <v>17</v>
      </c>
      <c r="G35" s="19"/>
      <c r="H35" s="21"/>
    </row>
    <row r="36" ht="15" customHeight="1">
      <c r="A36" s="38" t="s">
        <v>23</v>
      </c>
    </row>
    <row r="37" ht="13.5" customHeight="1">
      <c r="A37" s="38" t="s">
        <v>376</v>
      </c>
    </row>
    <row r="38" ht="13.5" customHeight="1">
      <c r="A38" s="38" t="s">
        <v>381</v>
      </c>
    </row>
    <row r="39" ht="13.5" customHeight="1">
      <c r="A39" s="38" t="s">
        <v>382</v>
      </c>
    </row>
  </sheetData>
  <mergeCells count="6">
    <mergeCell ref="A1:F1"/>
    <mergeCell ref="A17:F17"/>
    <mergeCell ref="B18:C18"/>
    <mergeCell ref="D18:E18"/>
    <mergeCell ref="F18:F19"/>
    <mergeCell ref="A18:A19"/>
  </mergeCells>
  <printOptions horizontalCentered="1"/>
  <pageMargins left="0.47" right="0.35433070866141736" top="0.51" bottom="0.46" header="0.45" footer="0.27"/>
  <pageSetup horizontalDpi="600" verticalDpi="600" orientation="portrait" paperSize="9" scale="105" r:id="rId2"/>
  <headerFooter alignWithMargins="0">
    <oddFooter>&amp;C&amp;"Times New Roman,標準"sta 258-&amp;P</oddFooter>
  </headerFooter>
  <ignoredErrors>
    <ignoredError sqref="C21:C22 C25 C30" formula="1"/>
    <ignoredError sqref="B30 D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07"/>
  <sheetViews>
    <sheetView workbookViewId="0" topLeftCell="H1">
      <selection activeCell="L3" sqref="L3"/>
    </sheetView>
  </sheetViews>
  <sheetFormatPr defaultColWidth="9.00390625" defaultRowHeight="16.5"/>
  <cols>
    <col min="1" max="1" width="14.00390625" style="52" customWidth="1"/>
    <col min="2" max="2" width="15.125" style="52" customWidth="1"/>
    <col min="3" max="3" width="8.625" style="52" bestFit="1" customWidth="1"/>
    <col min="4" max="4" width="17.125" style="52" bestFit="1" customWidth="1"/>
    <col min="5" max="5" width="15.50390625" style="52" bestFit="1" customWidth="1"/>
    <col min="6" max="6" width="12.25390625" style="52" bestFit="1" customWidth="1"/>
    <col min="7" max="7" width="10.50390625" style="193" bestFit="1" customWidth="1"/>
    <col min="8" max="8" width="10.50390625" style="191" bestFit="1" customWidth="1"/>
    <col min="9" max="9" width="11.75390625" style="192" bestFit="1" customWidth="1"/>
    <col min="10" max="10" width="10.50390625" style="192" bestFit="1" customWidth="1"/>
    <col min="11" max="11" width="13.625" style="193" customWidth="1"/>
    <col min="12" max="12" width="14.00390625" style="52" customWidth="1"/>
    <col min="13" max="13" width="16.125" style="52" bestFit="1" customWidth="1"/>
    <col min="14" max="14" width="8.75390625" style="194" customWidth="1"/>
    <col min="15" max="15" width="10.50390625" style="52" customWidth="1"/>
    <col min="16" max="16" width="10.00390625" style="52" customWidth="1"/>
    <col min="17" max="24" width="18.50390625" style="52" customWidth="1"/>
    <col min="25" max="25" width="9.00390625" style="52" customWidth="1"/>
    <col min="26" max="28" width="9.125" style="52" bestFit="1" customWidth="1"/>
    <col min="29" max="30" width="10.50390625" style="52" bestFit="1" customWidth="1"/>
    <col min="31" max="16384" width="9.00390625" style="52" customWidth="1"/>
  </cols>
  <sheetData>
    <row r="1" spans="1:25" s="62" customFormat="1" ht="50.25" customHeight="1">
      <c r="A1" s="53" t="s">
        <v>24</v>
      </c>
      <c r="B1" s="217" t="s">
        <v>25</v>
      </c>
      <c r="C1" s="218"/>
      <c r="D1" s="54" t="s">
        <v>26</v>
      </c>
      <c r="E1" s="55" t="s">
        <v>27</v>
      </c>
      <c r="F1" s="54" t="s">
        <v>28</v>
      </c>
      <c r="G1" s="54" t="s">
        <v>29</v>
      </c>
      <c r="H1" s="56" t="s">
        <v>30</v>
      </c>
      <c r="I1" s="57" t="s">
        <v>31</v>
      </c>
      <c r="J1" s="57" t="s">
        <v>32</v>
      </c>
      <c r="K1" s="58" t="s">
        <v>33</v>
      </c>
      <c r="L1" s="58" t="s">
        <v>34</v>
      </c>
      <c r="M1" s="59" t="s">
        <v>35</v>
      </c>
      <c r="N1" s="60" t="s">
        <v>36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8.75" customHeight="1">
      <c r="A2" s="63"/>
      <c r="B2" s="219" t="s">
        <v>37</v>
      </c>
      <c r="C2" s="220"/>
      <c r="D2" s="64" t="s">
        <v>38</v>
      </c>
      <c r="E2" s="65" t="s">
        <v>39</v>
      </c>
      <c r="F2" s="66"/>
      <c r="G2" s="67" t="s">
        <v>40</v>
      </c>
      <c r="H2" s="67" t="s">
        <v>40</v>
      </c>
      <c r="I2" s="68" t="s">
        <v>41</v>
      </c>
      <c r="J2" s="68" t="s">
        <v>42</v>
      </c>
      <c r="K2" s="69" t="s">
        <v>43</v>
      </c>
      <c r="L2" s="69" t="s">
        <v>43</v>
      </c>
      <c r="M2" s="70"/>
      <c r="N2" s="71" t="s">
        <v>44</v>
      </c>
      <c r="O2" s="196">
        <f>SUM(K5:K22)+SUM(K24:K43)+SUM(K45:K71)+SUM(K73:K80)+SUM(K83:K90)+SUM(K92:K104)+SUM(K106:K113)</f>
        <v>190683.7894</v>
      </c>
      <c r="P2" s="196">
        <f>SUM(L5:L22)+SUM(L24:L43)+SUM(L45:L71)+SUM(L73:L80)+SUM(L83:L90)+SUM(L92:L104)+SUM(L106:L113)</f>
        <v>285634.63</v>
      </c>
      <c r="Q2" s="72"/>
      <c r="R2" s="72"/>
      <c r="S2" s="72"/>
      <c r="T2" s="72"/>
      <c r="U2" s="72"/>
      <c r="V2" s="72"/>
      <c r="W2" s="72"/>
      <c r="X2" s="72"/>
      <c r="Y2" s="72"/>
    </row>
    <row r="3" spans="1:25" s="84" customFormat="1" ht="21" customHeight="1">
      <c r="A3" s="73" t="s">
        <v>45</v>
      </c>
      <c r="B3" s="74"/>
      <c r="C3" s="75"/>
      <c r="D3" s="74"/>
      <c r="E3" s="76"/>
      <c r="F3" s="77"/>
      <c r="G3" s="78"/>
      <c r="H3" s="78"/>
      <c r="I3" s="79"/>
      <c r="J3" s="80"/>
      <c r="K3" s="81">
        <f>K4+K23+K44+K72+K81</f>
        <v>190683.7894</v>
      </c>
      <c r="L3" s="81">
        <f>L4+L23+L44+L72+L81</f>
        <v>285634.63</v>
      </c>
      <c r="M3" s="82"/>
      <c r="N3" s="83"/>
      <c r="O3" s="196">
        <f>O4+O23+O44+O72+O81</f>
        <v>190683.7894</v>
      </c>
      <c r="P3" s="196">
        <f>P4+P23+P44+P72+P81</f>
        <v>285634.63</v>
      </c>
      <c r="Q3" s="82"/>
      <c r="R3" s="82"/>
      <c r="S3" s="82"/>
      <c r="T3" s="82"/>
      <c r="U3" s="82"/>
      <c r="V3" s="82"/>
      <c r="W3" s="82"/>
      <c r="X3" s="82"/>
      <c r="Y3" s="82"/>
    </row>
    <row r="4" spans="1:25" s="93" customFormat="1" ht="27" customHeight="1">
      <c r="A4" s="85" t="s">
        <v>46</v>
      </c>
      <c r="B4" s="86"/>
      <c r="C4" s="87"/>
      <c r="D4" s="86"/>
      <c r="E4" s="86"/>
      <c r="F4" s="86"/>
      <c r="G4" s="88"/>
      <c r="H4" s="88"/>
      <c r="I4" s="89"/>
      <c r="J4" s="89"/>
      <c r="K4" s="90">
        <f>SUM(K5:K22)</f>
        <v>60358.270000000004</v>
      </c>
      <c r="L4" s="90">
        <f>SUM(L5:L22)</f>
        <v>79545.67</v>
      </c>
      <c r="M4" s="86"/>
      <c r="N4" s="91"/>
      <c r="O4" s="195">
        <f>SUM(K5:K22)</f>
        <v>60358.270000000004</v>
      </c>
      <c r="P4" s="195">
        <f>SUM(L5:L22)</f>
        <v>79545.67</v>
      </c>
      <c r="Q4" s="92"/>
      <c r="R4" s="92"/>
      <c r="S4" s="92"/>
      <c r="T4" s="92"/>
      <c r="U4" s="92"/>
      <c r="V4" s="92"/>
      <c r="W4" s="92"/>
      <c r="X4" s="92"/>
      <c r="Y4" s="92"/>
    </row>
    <row r="5" spans="1:30" s="20" customFormat="1" ht="28.5">
      <c r="A5" s="94" t="s">
        <v>47</v>
      </c>
      <c r="B5" s="95" t="s">
        <v>48</v>
      </c>
      <c r="C5" s="96" t="s">
        <v>49</v>
      </c>
      <c r="D5" s="97" t="s">
        <v>50</v>
      </c>
      <c r="E5" s="97" t="s">
        <v>51</v>
      </c>
      <c r="F5" s="97" t="s">
        <v>52</v>
      </c>
      <c r="G5" s="98">
        <v>66</v>
      </c>
      <c r="H5" s="98">
        <v>262</v>
      </c>
      <c r="I5" s="98">
        <v>160</v>
      </c>
      <c r="J5" s="98">
        <v>50.9</v>
      </c>
      <c r="K5" s="99">
        <v>1000</v>
      </c>
      <c r="L5" s="100">
        <v>1000</v>
      </c>
      <c r="M5" s="97" t="s">
        <v>53</v>
      </c>
      <c r="N5" s="101">
        <v>98.02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>
        <f>SUM(G5:G23)</f>
        <v>677.87</v>
      </c>
      <c r="AA5" s="103">
        <f>SUM(H5:H23)</f>
        <v>3536.7500000000005</v>
      </c>
      <c r="AB5" s="103">
        <f>SUM(J5:J23)</f>
        <v>2530.14</v>
      </c>
      <c r="AC5" s="103">
        <f>SUM(K5:K23)</f>
        <v>112193.6444</v>
      </c>
      <c r="AD5" s="103">
        <f>SUM(L5:L23)</f>
        <v>162271.7</v>
      </c>
    </row>
    <row r="6" spans="1:30" s="20" customFormat="1" ht="14.25">
      <c r="A6" s="94" t="s">
        <v>47</v>
      </c>
      <c r="B6" s="95" t="s">
        <v>54</v>
      </c>
      <c r="C6" s="96" t="s">
        <v>49</v>
      </c>
      <c r="D6" s="97" t="s">
        <v>55</v>
      </c>
      <c r="E6" s="97" t="s">
        <v>56</v>
      </c>
      <c r="F6" s="97" t="s">
        <v>57</v>
      </c>
      <c r="G6" s="98">
        <v>29.57</v>
      </c>
      <c r="H6" s="98">
        <v>102.42</v>
      </c>
      <c r="I6" s="98">
        <v>650</v>
      </c>
      <c r="J6" s="98">
        <v>9</v>
      </c>
      <c r="K6" s="99">
        <v>43.7</v>
      </c>
      <c r="L6" s="100">
        <v>45</v>
      </c>
      <c r="M6" s="97" t="s">
        <v>53</v>
      </c>
      <c r="N6" s="101">
        <v>96.11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4">
        <f>SUM(G46:G67)</f>
        <v>617.8</v>
      </c>
      <c r="AA6" s="104">
        <f>SUM(H46:H67)</f>
        <v>13068.5</v>
      </c>
      <c r="AB6" s="104">
        <f>SUM(I46:I67)</f>
        <v>175774.1</v>
      </c>
      <c r="AC6" s="104">
        <f>SUM(J46:J67)</f>
        <v>5110.539999999999</v>
      </c>
      <c r="AD6" s="104">
        <f>SUM(K46:K67)</f>
        <v>73821.12</v>
      </c>
    </row>
    <row r="7" spans="1:28" s="20" customFormat="1" ht="28.5">
      <c r="A7" s="94" t="s">
        <v>47</v>
      </c>
      <c r="B7" s="95" t="s">
        <v>58</v>
      </c>
      <c r="C7" s="96" t="s">
        <v>49</v>
      </c>
      <c r="D7" s="97" t="s">
        <v>59</v>
      </c>
      <c r="E7" s="97" t="s">
        <v>60</v>
      </c>
      <c r="F7" s="97" t="s">
        <v>61</v>
      </c>
      <c r="G7" s="98">
        <v>122.5</v>
      </c>
      <c r="H7" s="98">
        <v>510</v>
      </c>
      <c r="I7" s="98">
        <v>30300</v>
      </c>
      <c r="J7" s="98">
        <v>1024</v>
      </c>
      <c r="K7" s="99">
        <v>33477.3</v>
      </c>
      <c r="L7" s="100">
        <v>40600</v>
      </c>
      <c r="M7" s="97" t="s">
        <v>62</v>
      </c>
      <c r="N7" s="101">
        <v>101.12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AA7" s="105">
        <f>SUM(J5:J113)</f>
        <v>11362.869999999999</v>
      </c>
      <c r="AB7" s="105">
        <f>SUM(K5:K113)</f>
        <v>322004.6188</v>
      </c>
    </row>
    <row r="8" spans="1:25" s="20" customFormat="1" ht="14.25">
      <c r="A8" s="94" t="s">
        <v>47</v>
      </c>
      <c r="B8" s="95" t="s">
        <v>63</v>
      </c>
      <c r="C8" s="96" t="s">
        <v>49</v>
      </c>
      <c r="D8" s="97" t="s">
        <v>64</v>
      </c>
      <c r="E8" s="97" t="s">
        <v>65</v>
      </c>
      <c r="F8" s="97" t="s">
        <v>57</v>
      </c>
      <c r="G8" s="98">
        <v>17.5</v>
      </c>
      <c r="H8" s="98">
        <v>73</v>
      </c>
      <c r="I8" s="98">
        <v>7280</v>
      </c>
      <c r="J8" s="98">
        <v>4.07</v>
      </c>
      <c r="K8" s="99">
        <v>8.72</v>
      </c>
      <c r="L8" s="100">
        <v>10.5</v>
      </c>
      <c r="M8" s="97" t="s">
        <v>66</v>
      </c>
      <c r="N8" s="101">
        <v>98.01</v>
      </c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s="20" customFormat="1" ht="14.25">
      <c r="A9" s="94" t="s">
        <v>47</v>
      </c>
      <c r="B9" s="95" t="s">
        <v>67</v>
      </c>
      <c r="C9" s="96" t="s">
        <v>49</v>
      </c>
      <c r="D9" s="97" t="s">
        <v>68</v>
      </c>
      <c r="E9" s="97" t="s">
        <v>65</v>
      </c>
      <c r="F9" s="97" t="s">
        <v>57</v>
      </c>
      <c r="G9" s="98">
        <v>28</v>
      </c>
      <c r="H9" s="98">
        <v>72</v>
      </c>
      <c r="I9" s="98">
        <v>21000</v>
      </c>
      <c r="J9" s="98">
        <v>5.29</v>
      </c>
      <c r="K9" s="99">
        <v>28.26</v>
      </c>
      <c r="L9" s="100">
        <v>30.8</v>
      </c>
      <c r="M9" s="97" t="s">
        <v>66</v>
      </c>
      <c r="N9" s="101">
        <v>97.12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s="20" customFormat="1" ht="14.25">
      <c r="A10" s="94" t="s">
        <v>47</v>
      </c>
      <c r="B10" s="95" t="s">
        <v>69</v>
      </c>
      <c r="C10" s="96" t="s">
        <v>49</v>
      </c>
      <c r="D10" s="97" t="s">
        <v>70</v>
      </c>
      <c r="E10" s="97" t="s">
        <v>65</v>
      </c>
      <c r="F10" s="97" t="s">
        <v>57</v>
      </c>
      <c r="G10" s="98">
        <v>24</v>
      </c>
      <c r="H10" s="98">
        <v>124.9</v>
      </c>
      <c r="I10" s="98">
        <v>31270</v>
      </c>
      <c r="J10" s="98">
        <v>10.42</v>
      </c>
      <c r="K10" s="99">
        <v>40</v>
      </c>
      <c r="L10" s="100">
        <v>42.27</v>
      </c>
      <c r="M10" s="97" t="s">
        <v>66</v>
      </c>
      <c r="N10" s="101">
        <v>98.06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s="20" customFormat="1" ht="14.25">
      <c r="A11" s="94" t="s">
        <v>47</v>
      </c>
      <c r="B11" s="95" t="s">
        <v>71</v>
      </c>
      <c r="C11" s="96" t="s">
        <v>49</v>
      </c>
      <c r="D11" s="97" t="s">
        <v>72</v>
      </c>
      <c r="E11" s="97" t="s">
        <v>60</v>
      </c>
      <c r="F11" s="97" t="s">
        <v>57</v>
      </c>
      <c r="G11" s="98">
        <v>6.8</v>
      </c>
      <c r="H11" s="98">
        <v>165</v>
      </c>
      <c r="I11" s="98">
        <v>64570</v>
      </c>
      <c r="J11" s="98">
        <v>7.76</v>
      </c>
      <c r="K11" s="99">
        <v>12</v>
      </c>
      <c r="L11" s="100">
        <v>24</v>
      </c>
      <c r="M11" s="97" t="s">
        <v>66</v>
      </c>
      <c r="N11" s="101">
        <v>99.03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s="20" customFormat="1" ht="14.25">
      <c r="A12" s="94" t="s">
        <v>47</v>
      </c>
      <c r="B12" s="95" t="s">
        <v>73</v>
      </c>
      <c r="C12" s="96" t="s">
        <v>49</v>
      </c>
      <c r="D12" s="97" t="s">
        <v>72</v>
      </c>
      <c r="E12" s="97" t="s">
        <v>60</v>
      </c>
      <c r="F12" s="97" t="s">
        <v>74</v>
      </c>
      <c r="G12" s="98">
        <v>12.5</v>
      </c>
      <c r="H12" s="98">
        <v>117</v>
      </c>
      <c r="I12" s="98">
        <v>67.9</v>
      </c>
      <c r="J12" s="98">
        <v>73.5</v>
      </c>
      <c r="K12" s="99">
        <v>191.89</v>
      </c>
      <c r="L12" s="100">
        <v>417.7</v>
      </c>
      <c r="M12" s="97" t="s">
        <v>53</v>
      </c>
      <c r="N12" s="101">
        <v>98.1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s="20" customFormat="1" ht="14.25">
      <c r="A13" s="94" t="s">
        <v>47</v>
      </c>
      <c r="B13" s="95" t="s">
        <v>75</v>
      </c>
      <c r="C13" s="96" t="s">
        <v>49</v>
      </c>
      <c r="D13" s="97" t="s">
        <v>72</v>
      </c>
      <c r="E13" s="97" t="s">
        <v>60</v>
      </c>
      <c r="F13" s="97" t="s">
        <v>74</v>
      </c>
      <c r="G13" s="98">
        <v>5.5</v>
      </c>
      <c r="H13" s="98">
        <v>197.6</v>
      </c>
      <c r="I13" s="98">
        <v>23.2</v>
      </c>
      <c r="J13" s="98">
        <v>27.1</v>
      </c>
      <c r="K13" s="99">
        <v>23.8</v>
      </c>
      <c r="L13" s="100">
        <v>83.2</v>
      </c>
      <c r="M13" s="97" t="s">
        <v>53</v>
      </c>
      <c r="N13" s="101">
        <v>98.1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s="20" customFormat="1" ht="14.25">
      <c r="A14" s="94" t="s">
        <v>47</v>
      </c>
      <c r="B14" s="95" t="s">
        <v>76</v>
      </c>
      <c r="C14" s="96" t="s">
        <v>49</v>
      </c>
      <c r="D14" s="97" t="s">
        <v>77</v>
      </c>
      <c r="E14" s="97" t="s">
        <v>78</v>
      </c>
      <c r="F14" s="97" t="s">
        <v>61</v>
      </c>
      <c r="G14" s="98">
        <v>82</v>
      </c>
      <c r="H14" s="98">
        <v>160</v>
      </c>
      <c r="I14" s="98">
        <v>56160</v>
      </c>
      <c r="J14" s="98">
        <v>4.7</v>
      </c>
      <c r="K14" s="99">
        <v>7.6</v>
      </c>
      <c r="L14" s="100">
        <v>1240</v>
      </c>
      <c r="M14" s="97" t="s">
        <v>79</v>
      </c>
      <c r="N14" s="101">
        <v>101.01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s="20" customFormat="1" ht="28.5">
      <c r="A15" s="94" t="s">
        <v>47</v>
      </c>
      <c r="B15" s="95" t="s">
        <v>80</v>
      </c>
      <c r="C15" s="96" t="s">
        <v>49</v>
      </c>
      <c r="D15" s="97" t="s">
        <v>77</v>
      </c>
      <c r="E15" s="97" t="s">
        <v>81</v>
      </c>
      <c r="F15" s="97" t="s">
        <v>52</v>
      </c>
      <c r="G15" s="98">
        <v>133.1</v>
      </c>
      <c r="H15" s="98">
        <v>360</v>
      </c>
      <c r="I15" s="98">
        <v>76340</v>
      </c>
      <c r="J15" s="98">
        <v>800</v>
      </c>
      <c r="K15" s="99">
        <v>20876.4</v>
      </c>
      <c r="L15" s="100">
        <v>30912</v>
      </c>
      <c r="M15" s="97" t="s">
        <v>82</v>
      </c>
      <c r="N15" s="101">
        <v>100.12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s="20" customFormat="1" ht="14.25">
      <c r="A16" s="94" t="s">
        <v>47</v>
      </c>
      <c r="B16" s="95" t="s">
        <v>83</v>
      </c>
      <c r="C16" s="108" t="s">
        <v>84</v>
      </c>
      <c r="D16" s="97" t="s">
        <v>77</v>
      </c>
      <c r="E16" s="97" t="s">
        <v>85</v>
      </c>
      <c r="F16" s="97" t="s">
        <v>74</v>
      </c>
      <c r="G16" s="98">
        <v>15</v>
      </c>
      <c r="H16" s="98">
        <v>246.5</v>
      </c>
      <c r="I16" s="98">
        <v>8800</v>
      </c>
      <c r="J16" s="98">
        <v>165.2</v>
      </c>
      <c r="K16" s="99">
        <v>439.7</v>
      </c>
      <c r="L16" s="100">
        <v>477.4</v>
      </c>
      <c r="M16" s="97" t="s">
        <v>86</v>
      </c>
      <c r="N16" s="101">
        <v>99.02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s="20" customFormat="1" ht="14.25">
      <c r="A17" s="94" t="s">
        <v>47</v>
      </c>
      <c r="B17" s="95" t="s">
        <v>87</v>
      </c>
      <c r="C17" s="109" t="s">
        <v>88</v>
      </c>
      <c r="D17" s="97" t="s">
        <v>89</v>
      </c>
      <c r="E17" s="97" t="s">
        <v>90</v>
      </c>
      <c r="F17" s="97" t="s">
        <v>91</v>
      </c>
      <c r="G17" s="98">
        <v>1.5</v>
      </c>
      <c r="H17" s="98">
        <v>172</v>
      </c>
      <c r="I17" s="110" t="s">
        <v>92</v>
      </c>
      <c r="J17" s="110" t="s">
        <v>92</v>
      </c>
      <c r="K17" s="110" t="s">
        <v>92</v>
      </c>
      <c r="L17" s="110" t="s">
        <v>92</v>
      </c>
      <c r="M17" s="97" t="s">
        <v>53</v>
      </c>
      <c r="N17" s="111">
        <v>0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s="20" customFormat="1" ht="42.75">
      <c r="A18" s="94" t="s">
        <v>47</v>
      </c>
      <c r="B18" s="95" t="s">
        <v>93</v>
      </c>
      <c r="C18" s="109" t="s">
        <v>94</v>
      </c>
      <c r="D18" s="97" t="s">
        <v>95</v>
      </c>
      <c r="E18" s="97" t="s">
        <v>96</v>
      </c>
      <c r="F18" s="97" t="s">
        <v>97</v>
      </c>
      <c r="G18" s="98">
        <v>34.5</v>
      </c>
      <c r="H18" s="98">
        <v>260</v>
      </c>
      <c r="I18" s="98">
        <v>320</v>
      </c>
      <c r="J18" s="98">
        <v>60.2</v>
      </c>
      <c r="K18" s="99">
        <v>538</v>
      </c>
      <c r="L18" s="100">
        <v>547</v>
      </c>
      <c r="M18" s="97" t="s">
        <v>53</v>
      </c>
      <c r="N18" s="101">
        <v>95.01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s="20" customFormat="1" ht="28.5">
      <c r="A19" s="94" t="s">
        <v>47</v>
      </c>
      <c r="B19" s="95" t="s">
        <v>98</v>
      </c>
      <c r="C19" s="96" t="s">
        <v>49</v>
      </c>
      <c r="D19" s="97" t="s">
        <v>99</v>
      </c>
      <c r="E19" s="97" t="s">
        <v>96</v>
      </c>
      <c r="F19" s="97" t="s">
        <v>100</v>
      </c>
      <c r="G19" s="98">
        <v>61</v>
      </c>
      <c r="H19" s="98">
        <v>345</v>
      </c>
      <c r="I19" s="98">
        <v>288</v>
      </c>
      <c r="J19" s="98">
        <v>153</v>
      </c>
      <c r="K19" s="99">
        <v>3141</v>
      </c>
      <c r="L19" s="100">
        <v>3190</v>
      </c>
      <c r="M19" s="97" t="s">
        <v>101</v>
      </c>
      <c r="N19" s="101">
        <v>99.05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s="20" customFormat="1" ht="28.5">
      <c r="A20" s="94" t="s">
        <v>47</v>
      </c>
      <c r="B20" s="95" t="s">
        <v>102</v>
      </c>
      <c r="C20" s="96" t="s">
        <v>88</v>
      </c>
      <c r="D20" s="97" t="s">
        <v>103</v>
      </c>
      <c r="E20" s="97" t="s">
        <v>104</v>
      </c>
      <c r="F20" s="97" t="s">
        <v>57</v>
      </c>
      <c r="G20" s="98">
        <v>10.5</v>
      </c>
      <c r="H20" s="98">
        <v>70.53</v>
      </c>
      <c r="I20" s="110" t="s">
        <v>92</v>
      </c>
      <c r="J20" s="110" t="s">
        <v>92</v>
      </c>
      <c r="K20" s="110" t="s">
        <v>92</v>
      </c>
      <c r="L20" s="110" t="s">
        <v>92</v>
      </c>
      <c r="M20" s="97" t="s">
        <v>86</v>
      </c>
      <c r="N20" s="112">
        <v>0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s="19" customFormat="1" ht="28.5">
      <c r="A21" s="94" t="s">
        <v>47</v>
      </c>
      <c r="B21" s="95" t="s">
        <v>105</v>
      </c>
      <c r="C21" s="109" t="s">
        <v>106</v>
      </c>
      <c r="D21" s="97" t="s">
        <v>107</v>
      </c>
      <c r="E21" s="97" t="s">
        <v>108</v>
      </c>
      <c r="F21" s="97" t="s">
        <v>61</v>
      </c>
      <c r="G21" s="98">
        <v>7</v>
      </c>
      <c r="H21" s="98">
        <v>200</v>
      </c>
      <c r="I21" s="110" t="s">
        <v>92</v>
      </c>
      <c r="J21" s="110" t="s">
        <v>92</v>
      </c>
      <c r="K21" s="110" t="s">
        <v>92</v>
      </c>
      <c r="L21" s="110" t="s">
        <v>92</v>
      </c>
      <c r="M21" s="97" t="s">
        <v>86</v>
      </c>
      <c r="N21" s="112">
        <v>0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s="19" customFormat="1" ht="28.5">
      <c r="A22" s="113" t="s">
        <v>47</v>
      </c>
      <c r="B22" s="114" t="s">
        <v>109</v>
      </c>
      <c r="C22" s="115" t="s">
        <v>49</v>
      </c>
      <c r="D22" s="116" t="s">
        <v>110</v>
      </c>
      <c r="E22" s="116" t="s">
        <v>111</v>
      </c>
      <c r="F22" s="116" t="s">
        <v>57</v>
      </c>
      <c r="G22" s="117">
        <v>20.9</v>
      </c>
      <c r="H22" s="117">
        <v>98.8</v>
      </c>
      <c r="I22" s="117">
        <v>10000</v>
      </c>
      <c r="J22" s="117">
        <v>135</v>
      </c>
      <c r="K22" s="118">
        <v>529.9</v>
      </c>
      <c r="L22" s="119">
        <v>925.8</v>
      </c>
      <c r="M22" s="116" t="s">
        <v>112</v>
      </c>
      <c r="N22" s="120">
        <v>99.07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s="127" customFormat="1" ht="15.75">
      <c r="A23" s="85" t="s">
        <v>113</v>
      </c>
      <c r="B23" s="95"/>
      <c r="C23" s="121"/>
      <c r="D23" s="122"/>
      <c r="E23" s="122"/>
      <c r="F23" s="122"/>
      <c r="G23" s="123"/>
      <c r="H23" s="123"/>
      <c r="I23" s="123"/>
      <c r="J23" s="123"/>
      <c r="K23" s="124">
        <f>SUM(K24:K43)</f>
        <v>51835.3744</v>
      </c>
      <c r="L23" s="124">
        <f>SUM(L24:L43)</f>
        <v>82726.03</v>
      </c>
      <c r="M23" s="122"/>
      <c r="N23" s="125"/>
      <c r="O23" s="195">
        <f>SUM(K24:K43)</f>
        <v>51835.3744</v>
      </c>
      <c r="P23" s="195">
        <f>SUM(L24:L43)</f>
        <v>82726.03</v>
      </c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s="19" customFormat="1" ht="14.25">
      <c r="A24" s="94" t="s">
        <v>114</v>
      </c>
      <c r="B24" s="95" t="s">
        <v>115</v>
      </c>
      <c r="C24" s="96" t="s">
        <v>49</v>
      </c>
      <c r="D24" s="97" t="s">
        <v>116</v>
      </c>
      <c r="E24" s="97" t="s">
        <v>117</v>
      </c>
      <c r="F24" s="97" t="s">
        <v>57</v>
      </c>
      <c r="G24" s="98">
        <v>8</v>
      </c>
      <c r="H24" s="98">
        <v>34.4</v>
      </c>
      <c r="I24" s="98">
        <v>4225</v>
      </c>
      <c r="J24" s="98">
        <v>22</v>
      </c>
      <c r="K24" s="99">
        <v>51.7</v>
      </c>
      <c r="L24" s="100">
        <v>78.7</v>
      </c>
      <c r="M24" s="97" t="s">
        <v>118</v>
      </c>
      <c r="N24" s="101">
        <v>99.07</v>
      </c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s="19" customFormat="1" ht="42.75">
      <c r="A25" s="94" t="s">
        <v>114</v>
      </c>
      <c r="B25" s="95" t="s">
        <v>119</v>
      </c>
      <c r="C25" s="109" t="s">
        <v>120</v>
      </c>
      <c r="D25" s="97" t="s">
        <v>121</v>
      </c>
      <c r="E25" s="97" t="s">
        <v>122</v>
      </c>
      <c r="F25" s="97" t="s">
        <v>97</v>
      </c>
      <c r="G25" s="98">
        <v>62.5</v>
      </c>
      <c r="H25" s="98">
        <v>340</v>
      </c>
      <c r="I25" s="98">
        <v>480</v>
      </c>
      <c r="J25" s="98">
        <v>165</v>
      </c>
      <c r="K25" s="99">
        <v>2809.6</v>
      </c>
      <c r="L25" s="100">
        <v>2957.4</v>
      </c>
      <c r="M25" s="97" t="s">
        <v>53</v>
      </c>
      <c r="N25" s="101">
        <v>95.01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4" s="129" customFormat="1" ht="28.5">
      <c r="A26" s="94" t="s">
        <v>114</v>
      </c>
      <c r="B26" s="95" t="s">
        <v>123</v>
      </c>
      <c r="C26" s="96" t="s">
        <v>49</v>
      </c>
      <c r="D26" s="97" t="s">
        <v>124</v>
      </c>
      <c r="E26" s="97" t="s">
        <v>125</v>
      </c>
      <c r="F26" s="97" t="s">
        <v>97</v>
      </c>
      <c r="G26" s="98">
        <v>35.5</v>
      </c>
      <c r="H26" s="98">
        <v>187</v>
      </c>
      <c r="I26" s="98">
        <v>6108</v>
      </c>
      <c r="J26" s="98">
        <v>162</v>
      </c>
      <c r="K26" s="99">
        <v>1276</v>
      </c>
      <c r="L26" s="100">
        <v>1770</v>
      </c>
      <c r="M26" s="97" t="s">
        <v>126</v>
      </c>
      <c r="N26" s="101">
        <v>98.07</v>
      </c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  <row r="27" spans="1:24" s="129" customFormat="1" ht="28.5">
      <c r="A27" s="94" t="s">
        <v>114</v>
      </c>
      <c r="B27" s="95" t="s">
        <v>127</v>
      </c>
      <c r="C27" s="96" t="s">
        <v>49</v>
      </c>
      <c r="D27" s="97" t="s">
        <v>128</v>
      </c>
      <c r="E27" s="97" t="s">
        <v>129</v>
      </c>
      <c r="F27" s="97" t="s">
        <v>130</v>
      </c>
      <c r="G27" s="98">
        <v>96</v>
      </c>
      <c r="H27" s="98">
        <v>235</v>
      </c>
      <c r="I27" s="98">
        <v>5345</v>
      </c>
      <c r="J27" s="98">
        <v>438</v>
      </c>
      <c r="K27" s="99">
        <v>11546.94</v>
      </c>
      <c r="L27" s="100">
        <v>12606.93</v>
      </c>
      <c r="M27" s="97" t="s">
        <v>131</v>
      </c>
      <c r="N27" s="101">
        <v>101.11</v>
      </c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24" s="129" customFormat="1" ht="14.25">
      <c r="A28" s="94" t="s">
        <v>114</v>
      </c>
      <c r="B28" s="95" t="s">
        <v>132</v>
      </c>
      <c r="C28" s="96" t="s">
        <v>49</v>
      </c>
      <c r="D28" s="97" t="s">
        <v>133</v>
      </c>
      <c r="E28" s="97" t="s">
        <v>134</v>
      </c>
      <c r="F28" s="97" t="s">
        <v>57</v>
      </c>
      <c r="G28" s="98">
        <v>21</v>
      </c>
      <c r="H28" s="98">
        <v>253.5</v>
      </c>
      <c r="I28" s="98">
        <v>44712</v>
      </c>
      <c r="J28" s="98">
        <v>21.7</v>
      </c>
      <c r="K28" s="99">
        <v>52.6</v>
      </c>
      <c r="L28" s="100">
        <v>105</v>
      </c>
      <c r="M28" s="97" t="s">
        <v>66</v>
      </c>
      <c r="N28" s="101">
        <v>101.02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1:24" s="129" customFormat="1" ht="28.5">
      <c r="A29" s="94" t="s">
        <v>114</v>
      </c>
      <c r="B29" s="95" t="s">
        <v>135</v>
      </c>
      <c r="C29" s="96" t="s">
        <v>136</v>
      </c>
      <c r="D29" s="97" t="s">
        <v>137</v>
      </c>
      <c r="E29" s="97" t="s">
        <v>138</v>
      </c>
      <c r="F29" s="97" t="s">
        <v>139</v>
      </c>
      <c r="G29" s="98">
        <v>180</v>
      </c>
      <c r="H29" s="98">
        <v>285</v>
      </c>
      <c r="I29" s="98">
        <v>59200</v>
      </c>
      <c r="J29" s="98">
        <v>453</v>
      </c>
      <c r="K29" s="99">
        <v>15176.8</v>
      </c>
      <c r="L29" s="100">
        <v>26220.7</v>
      </c>
      <c r="M29" s="97" t="s">
        <v>66</v>
      </c>
      <c r="N29" s="101">
        <v>101.12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s="129" customFormat="1" ht="14.25">
      <c r="A30" s="94" t="s">
        <v>114</v>
      </c>
      <c r="B30" s="95" t="s">
        <v>140</v>
      </c>
      <c r="C30" s="96" t="s">
        <v>49</v>
      </c>
      <c r="D30" s="97" t="s">
        <v>141</v>
      </c>
      <c r="E30" s="97" t="s">
        <v>138</v>
      </c>
      <c r="F30" s="97" t="s">
        <v>57</v>
      </c>
      <c r="G30" s="98">
        <v>45</v>
      </c>
      <c r="H30" s="98">
        <v>100</v>
      </c>
      <c r="I30" s="98">
        <v>59580</v>
      </c>
      <c r="J30" s="98">
        <v>5.6</v>
      </c>
      <c r="K30" s="99">
        <v>39.1</v>
      </c>
      <c r="L30" s="100">
        <v>69</v>
      </c>
      <c r="M30" s="97" t="s">
        <v>66</v>
      </c>
      <c r="N30" s="101">
        <v>100.03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1:24" s="129" customFormat="1" ht="28.5">
      <c r="A31" s="94" t="s">
        <v>114</v>
      </c>
      <c r="B31" s="95" t="s">
        <v>142</v>
      </c>
      <c r="C31" s="96" t="s">
        <v>49</v>
      </c>
      <c r="D31" s="97" t="s">
        <v>143</v>
      </c>
      <c r="E31" s="97" t="s">
        <v>138</v>
      </c>
      <c r="F31" s="97" t="s">
        <v>61</v>
      </c>
      <c r="G31" s="98">
        <v>85.1</v>
      </c>
      <c r="H31" s="98">
        <v>149</v>
      </c>
      <c r="I31" s="98">
        <v>70775</v>
      </c>
      <c r="J31" s="98">
        <v>43.6</v>
      </c>
      <c r="K31" s="99">
        <v>522</v>
      </c>
      <c r="L31" s="100">
        <v>1710</v>
      </c>
      <c r="M31" s="97" t="s">
        <v>66</v>
      </c>
      <c r="N31" s="101">
        <v>100.03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</row>
    <row r="32" spans="1:24" s="129" customFormat="1" ht="14.25">
      <c r="A32" s="94" t="s">
        <v>114</v>
      </c>
      <c r="B32" s="95" t="s">
        <v>144</v>
      </c>
      <c r="C32" s="96" t="s">
        <v>49</v>
      </c>
      <c r="D32" s="97" t="s">
        <v>141</v>
      </c>
      <c r="E32" s="97" t="s">
        <v>138</v>
      </c>
      <c r="F32" s="97" t="s">
        <v>57</v>
      </c>
      <c r="G32" s="98">
        <v>48.2</v>
      </c>
      <c r="H32" s="98">
        <v>91</v>
      </c>
      <c r="I32" s="98">
        <v>82700</v>
      </c>
      <c r="J32" s="98">
        <v>5.5</v>
      </c>
      <c r="K32" s="99">
        <v>27.3</v>
      </c>
      <c r="L32" s="100">
        <v>82.4</v>
      </c>
      <c r="M32" s="97" t="s">
        <v>66</v>
      </c>
      <c r="N32" s="101">
        <v>100.03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spans="1:24" s="129" customFormat="1" ht="14.25">
      <c r="A33" s="94" t="s">
        <v>114</v>
      </c>
      <c r="B33" s="95" t="s">
        <v>145</v>
      </c>
      <c r="C33" s="96" t="s">
        <v>49</v>
      </c>
      <c r="D33" s="97" t="s">
        <v>141</v>
      </c>
      <c r="E33" s="97" t="s">
        <v>138</v>
      </c>
      <c r="F33" s="97" t="s">
        <v>57</v>
      </c>
      <c r="G33" s="98">
        <v>23.5</v>
      </c>
      <c r="H33" s="98">
        <v>229.5</v>
      </c>
      <c r="I33" s="98">
        <v>91640</v>
      </c>
      <c r="J33" s="98">
        <v>6.9</v>
      </c>
      <c r="K33" s="99">
        <v>33.4</v>
      </c>
      <c r="L33" s="100">
        <v>57.5</v>
      </c>
      <c r="M33" s="97" t="s">
        <v>66</v>
      </c>
      <c r="N33" s="101">
        <v>100.03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</row>
    <row r="34" spans="1:24" s="129" customFormat="1" ht="28.5">
      <c r="A34" s="94" t="s">
        <v>114</v>
      </c>
      <c r="B34" s="95" t="s">
        <v>146</v>
      </c>
      <c r="C34" s="96" t="s">
        <v>49</v>
      </c>
      <c r="D34" s="97" t="s">
        <v>141</v>
      </c>
      <c r="E34" s="97" t="s">
        <v>147</v>
      </c>
      <c r="F34" s="97" t="s">
        <v>57</v>
      </c>
      <c r="G34" s="98">
        <v>25</v>
      </c>
      <c r="H34" s="98">
        <v>275.5</v>
      </c>
      <c r="I34" s="98">
        <v>106100</v>
      </c>
      <c r="J34" s="98">
        <v>65</v>
      </c>
      <c r="K34" s="99">
        <v>113.33</v>
      </c>
      <c r="L34" s="100">
        <v>184.23</v>
      </c>
      <c r="M34" s="97" t="s">
        <v>131</v>
      </c>
      <c r="N34" s="101">
        <v>101.11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s="129" customFormat="1" ht="14.25">
      <c r="A35" s="94" t="s">
        <v>114</v>
      </c>
      <c r="B35" s="95" t="s">
        <v>148</v>
      </c>
      <c r="C35" s="108" t="s">
        <v>149</v>
      </c>
      <c r="D35" s="97" t="s">
        <v>150</v>
      </c>
      <c r="E35" s="97" t="s">
        <v>151</v>
      </c>
      <c r="F35" s="97" t="s">
        <v>152</v>
      </c>
      <c r="G35" s="98">
        <v>5.5</v>
      </c>
      <c r="H35" s="98">
        <v>98.9</v>
      </c>
      <c r="I35" s="98">
        <v>0</v>
      </c>
      <c r="J35" s="98">
        <v>0</v>
      </c>
      <c r="K35" s="99">
        <v>0</v>
      </c>
      <c r="L35" s="100">
        <v>0</v>
      </c>
      <c r="M35" s="97" t="s">
        <v>66</v>
      </c>
      <c r="N35" s="111">
        <v>0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</row>
    <row r="36" spans="1:24" s="129" customFormat="1" ht="28.5">
      <c r="A36" s="94" t="s">
        <v>114</v>
      </c>
      <c r="B36" s="95" t="s">
        <v>153</v>
      </c>
      <c r="C36" s="96" t="s">
        <v>49</v>
      </c>
      <c r="D36" s="97" t="s">
        <v>154</v>
      </c>
      <c r="E36" s="97" t="s">
        <v>155</v>
      </c>
      <c r="F36" s="97" t="s">
        <v>156</v>
      </c>
      <c r="G36" s="98">
        <v>114</v>
      </c>
      <c r="H36" s="98">
        <v>205</v>
      </c>
      <c r="I36" s="98">
        <v>21900</v>
      </c>
      <c r="J36" s="98">
        <v>293</v>
      </c>
      <c r="K36" s="99">
        <v>4486.9</v>
      </c>
      <c r="L36" s="100">
        <v>14860</v>
      </c>
      <c r="M36" s="97" t="s">
        <v>66</v>
      </c>
      <c r="N36" s="101">
        <v>101.12</v>
      </c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1:24" s="129" customFormat="1" ht="14.25">
      <c r="A37" s="94" t="s">
        <v>114</v>
      </c>
      <c r="B37" s="95" t="s">
        <v>157</v>
      </c>
      <c r="C37" s="96" t="s">
        <v>158</v>
      </c>
      <c r="D37" s="97" t="s">
        <v>159</v>
      </c>
      <c r="E37" s="97" t="s">
        <v>155</v>
      </c>
      <c r="F37" s="97" t="s">
        <v>57</v>
      </c>
      <c r="G37" s="98">
        <v>57.6</v>
      </c>
      <c r="H37" s="98">
        <v>86.5</v>
      </c>
      <c r="I37" s="98">
        <v>50100</v>
      </c>
      <c r="J37" s="98">
        <v>11</v>
      </c>
      <c r="K37" s="99">
        <v>70</v>
      </c>
      <c r="L37" s="100">
        <v>1400</v>
      </c>
      <c r="M37" s="97" t="s">
        <v>160</v>
      </c>
      <c r="N37" s="101">
        <v>90.08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s="129" customFormat="1" ht="28.5">
      <c r="A38" s="94" t="s">
        <v>114</v>
      </c>
      <c r="B38" s="95" t="s">
        <v>161</v>
      </c>
      <c r="C38" s="96" t="s">
        <v>162</v>
      </c>
      <c r="D38" s="97" t="s">
        <v>163</v>
      </c>
      <c r="E38" s="97" t="s">
        <v>164</v>
      </c>
      <c r="F38" s="97" t="s">
        <v>165</v>
      </c>
      <c r="G38" s="98">
        <v>30.3</v>
      </c>
      <c r="H38" s="98">
        <v>363.6</v>
      </c>
      <c r="I38" s="98">
        <v>1700</v>
      </c>
      <c r="J38" s="98">
        <v>821.91</v>
      </c>
      <c r="K38" s="99">
        <v>13218.1</v>
      </c>
      <c r="L38" s="100">
        <v>17162.1</v>
      </c>
      <c r="M38" s="97" t="s">
        <v>166</v>
      </c>
      <c r="N38" s="101">
        <v>101.06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</row>
    <row r="39" spans="1:24" s="129" customFormat="1" ht="28.5">
      <c r="A39" s="94" t="s">
        <v>114</v>
      </c>
      <c r="B39" s="95" t="s">
        <v>167</v>
      </c>
      <c r="C39" s="96" t="s">
        <v>158</v>
      </c>
      <c r="D39" s="97" t="s">
        <v>168</v>
      </c>
      <c r="E39" s="97" t="s">
        <v>169</v>
      </c>
      <c r="F39" s="97" t="s">
        <v>57</v>
      </c>
      <c r="G39" s="98">
        <v>57.5</v>
      </c>
      <c r="H39" s="98">
        <v>169.5</v>
      </c>
      <c r="I39" s="98">
        <v>3700</v>
      </c>
      <c r="J39" s="98">
        <v>53.35</v>
      </c>
      <c r="K39" s="99">
        <v>745</v>
      </c>
      <c r="L39" s="100">
        <v>975.6</v>
      </c>
      <c r="M39" s="97" t="s">
        <v>66</v>
      </c>
      <c r="N39" s="101">
        <v>99.01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28"/>
    </row>
    <row r="40" spans="1:24" s="129" customFormat="1" ht="28.5">
      <c r="A40" s="94" t="s">
        <v>114</v>
      </c>
      <c r="B40" s="95" t="s">
        <v>170</v>
      </c>
      <c r="C40" s="96" t="s">
        <v>158</v>
      </c>
      <c r="D40" s="97" t="s">
        <v>168</v>
      </c>
      <c r="E40" s="97" t="s">
        <v>169</v>
      </c>
      <c r="F40" s="97" t="s">
        <v>57</v>
      </c>
      <c r="G40" s="98">
        <v>61.5</v>
      </c>
      <c r="H40" s="98">
        <v>314</v>
      </c>
      <c r="I40" s="98">
        <v>2045</v>
      </c>
      <c r="J40" s="98">
        <v>65</v>
      </c>
      <c r="K40" s="99">
        <v>1139.1</v>
      </c>
      <c r="L40" s="100">
        <v>1440</v>
      </c>
      <c r="M40" s="97" t="s">
        <v>66</v>
      </c>
      <c r="N40" s="101">
        <v>99.01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s="129" customFormat="1" ht="28.5">
      <c r="A41" s="94" t="s">
        <v>114</v>
      </c>
      <c r="B41" s="95" t="s">
        <v>171</v>
      </c>
      <c r="C41" s="96" t="s">
        <v>158</v>
      </c>
      <c r="D41" s="97" t="s">
        <v>172</v>
      </c>
      <c r="E41" s="97" t="s">
        <v>169</v>
      </c>
      <c r="F41" s="97" t="s">
        <v>57</v>
      </c>
      <c r="G41" s="98">
        <v>27.3</v>
      </c>
      <c r="H41" s="98">
        <v>57.2</v>
      </c>
      <c r="I41" s="98">
        <v>382</v>
      </c>
      <c r="J41" s="98">
        <v>2</v>
      </c>
      <c r="K41" s="99">
        <v>8.3</v>
      </c>
      <c r="L41" s="100">
        <v>11.1</v>
      </c>
      <c r="M41" s="97" t="s">
        <v>66</v>
      </c>
      <c r="N41" s="101">
        <v>97.11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</row>
    <row r="42" spans="1:24" s="129" customFormat="1" ht="28.5">
      <c r="A42" s="94" t="s">
        <v>114</v>
      </c>
      <c r="B42" s="95" t="s">
        <v>173</v>
      </c>
      <c r="C42" s="96" t="s">
        <v>49</v>
      </c>
      <c r="D42" s="97" t="s">
        <v>174</v>
      </c>
      <c r="E42" s="97" t="s">
        <v>164</v>
      </c>
      <c r="F42" s="97" t="s">
        <v>175</v>
      </c>
      <c r="G42" s="98">
        <v>12</v>
      </c>
      <c r="H42" s="98">
        <v>64</v>
      </c>
      <c r="I42" s="98">
        <v>55</v>
      </c>
      <c r="J42" s="98">
        <v>4.96</v>
      </c>
      <c r="K42" s="99">
        <v>21.3044</v>
      </c>
      <c r="L42" s="100">
        <v>30.37</v>
      </c>
      <c r="M42" s="97" t="s">
        <v>176</v>
      </c>
      <c r="N42" s="101">
        <v>100.09</v>
      </c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1:24" s="20" customFormat="1" ht="28.5">
      <c r="A43" s="113" t="s">
        <v>114</v>
      </c>
      <c r="B43" s="114" t="s">
        <v>177</v>
      </c>
      <c r="C43" s="115" t="s">
        <v>49</v>
      </c>
      <c r="D43" s="116" t="s">
        <v>178</v>
      </c>
      <c r="E43" s="116" t="s">
        <v>179</v>
      </c>
      <c r="F43" s="116" t="s">
        <v>180</v>
      </c>
      <c r="G43" s="117">
        <v>15</v>
      </c>
      <c r="H43" s="117">
        <v>352.5</v>
      </c>
      <c r="I43" s="117">
        <v>203400</v>
      </c>
      <c r="J43" s="117">
        <v>242</v>
      </c>
      <c r="K43" s="118">
        <v>497.9</v>
      </c>
      <c r="L43" s="119">
        <v>1005</v>
      </c>
      <c r="M43" s="116" t="s">
        <v>181</v>
      </c>
      <c r="N43" s="120">
        <v>101.12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:24" s="138" customFormat="1" ht="15.75">
      <c r="A44" s="85" t="s">
        <v>182</v>
      </c>
      <c r="B44" s="95"/>
      <c r="C44" s="121"/>
      <c r="D44" s="122"/>
      <c r="E44" s="122"/>
      <c r="F44" s="122"/>
      <c r="G44" s="131"/>
      <c r="H44" s="132"/>
      <c r="I44" s="123"/>
      <c r="J44" s="133"/>
      <c r="K44" s="134">
        <f>SUM(K45:K71)</f>
        <v>77380.24</v>
      </c>
      <c r="L44" s="134">
        <f>SUM(L45:L71)</f>
        <v>122169.06</v>
      </c>
      <c r="M44" s="135"/>
      <c r="N44" s="136"/>
      <c r="O44" s="195">
        <f>SUM(K45:K71)</f>
        <v>77380.24</v>
      </c>
      <c r="P44" s="195">
        <f>SUM(L45:L71)</f>
        <v>122169.06</v>
      </c>
      <c r="Q44" s="137"/>
      <c r="R44" s="137"/>
      <c r="S44" s="137"/>
      <c r="T44" s="137"/>
      <c r="U44" s="137"/>
      <c r="V44" s="137"/>
      <c r="W44" s="137"/>
      <c r="X44" s="137"/>
    </row>
    <row r="45" spans="1:25" s="140" customFormat="1" ht="14.25">
      <c r="A45" s="94" t="s">
        <v>183</v>
      </c>
      <c r="B45" s="95" t="s">
        <v>184</v>
      </c>
      <c r="C45" s="96" t="s">
        <v>49</v>
      </c>
      <c r="D45" s="97" t="s">
        <v>185</v>
      </c>
      <c r="E45" s="97" t="s">
        <v>186</v>
      </c>
      <c r="F45" s="97" t="s">
        <v>52</v>
      </c>
      <c r="G45" s="98">
        <v>26</v>
      </c>
      <c r="H45" s="98">
        <v>172</v>
      </c>
      <c r="I45" s="98">
        <v>319</v>
      </c>
      <c r="J45" s="98">
        <v>19.4</v>
      </c>
      <c r="K45" s="99">
        <v>68.1</v>
      </c>
      <c r="L45" s="100">
        <v>91</v>
      </c>
      <c r="M45" s="97" t="s">
        <v>187</v>
      </c>
      <c r="N45" s="101">
        <v>97.12</v>
      </c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1:25" s="140" customFormat="1" ht="14.25">
      <c r="A46" s="94" t="s">
        <v>183</v>
      </c>
      <c r="B46" s="95" t="s">
        <v>188</v>
      </c>
      <c r="C46" s="96" t="s">
        <v>49</v>
      </c>
      <c r="D46" s="97" t="s">
        <v>189</v>
      </c>
      <c r="E46" s="97" t="s">
        <v>190</v>
      </c>
      <c r="F46" s="97" t="s">
        <v>52</v>
      </c>
      <c r="G46" s="98">
        <v>28</v>
      </c>
      <c r="H46" s="98">
        <v>1535</v>
      </c>
      <c r="I46" s="98">
        <v>366</v>
      </c>
      <c r="J46" s="98">
        <v>232</v>
      </c>
      <c r="K46" s="99">
        <v>2580</v>
      </c>
      <c r="L46" s="100">
        <v>2911.3</v>
      </c>
      <c r="M46" s="97" t="s">
        <v>191</v>
      </c>
      <c r="N46" s="101">
        <v>101.07</v>
      </c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s="140" customFormat="1" ht="28.5">
      <c r="A47" s="94" t="s">
        <v>183</v>
      </c>
      <c r="B47" s="95" t="s">
        <v>192</v>
      </c>
      <c r="C47" s="96" t="s">
        <v>49</v>
      </c>
      <c r="D47" s="97" t="s">
        <v>193</v>
      </c>
      <c r="E47" s="97" t="s">
        <v>194</v>
      </c>
      <c r="F47" s="97" t="s">
        <v>165</v>
      </c>
      <c r="G47" s="98">
        <v>34</v>
      </c>
      <c r="H47" s="98">
        <v>982.5</v>
      </c>
      <c r="I47" s="98">
        <v>208.6</v>
      </c>
      <c r="J47" s="98">
        <v>80.6</v>
      </c>
      <c r="K47" s="99">
        <v>923.7</v>
      </c>
      <c r="L47" s="100">
        <v>949</v>
      </c>
      <c r="M47" s="97" t="s">
        <v>191</v>
      </c>
      <c r="N47" s="101">
        <v>101.07</v>
      </c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1:25" s="142" customFormat="1" ht="28.5">
      <c r="A48" s="94" t="s">
        <v>183</v>
      </c>
      <c r="B48" s="95" t="s">
        <v>195</v>
      </c>
      <c r="C48" s="96" t="s">
        <v>49</v>
      </c>
      <c r="D48" s="97" t="s">
        <v>196</v>
      </c>
      <c r="E48" s="97" t="s">
        <v>197</v>
      </c>
      <c r="F48" s="97" t="s">
        <v>165</v>
      </c>
      <c r="G48" s="98">
        <v>30</v>
      </c>
      <c r="H48" s="98">
        <v>270.4</v>
      </c>
      <c r="I48" s="98">
        <v>750</v>
      </c>
      <c r="J48" s="98">
        <v>32</v>
      </c>
      <c r="K48" s="99">
        <v>90.2</v>
      </c>
      <c r="L48" s="100">
        <v>378.3</v>
      </c>
      <c r="M48" s="97" t="s">
        <v>198</v>
      </c>
      <c r="N48" s="101">
        <v>97.1</v>
      </c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25" s="142" customFormat="1" ht="28.5">
      <c r="A49" s="94" t="s">
        <v>183</v>
      </c>
      <c r="B49" s="95" t="s">
        <v>199</v>
      </c>
      <c r="C49" s="96" t="s">
        <v>49</v>
      </c>
      <c r="D49" s="97" t="s">
        <v>200</v>
      </c>
      <c r="E49" s="97" t="s">
        <v>197</v>
      </c>
      <c r="F49" s="97" t="s">
        <v>201</v>
      </c>
      <c r="G49" s="98">
        <v>42.5</v>
      </c>
      <c r="H49" s="98">
        <v>210</v>
      </c>
      <c r="I49" s="98">
        <v>2655</v>
      </c>
      <c r="J49" s="98">
        <v>172</v>
      </c>
      <c r="K49" s="99">
        <v>969.5</v>
      </c>
      <c r="L49" s="100">
        <v>2509</v>
      </c>
      <c r="M49" s="97" t="s">
        <v>131</v>
      </c>
      <c r="N49" s="101">
        <v>98.12</v>
      </c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</row>
    <row r="50" spans="1:25" s="140" customFormat="1" ht="28.5">
      <c r="A50" s="94" t="s">
        <v>183</v>
      </c>
      <c r="B50" s="95" t="s">
        <v>202</v>
      </c>
      <c r="C50" s="96" t="s">
        <v>49</v>
      </c>
      <c r="D50" s="97" t="s">
        <v>203</v>
      </c>
      <c r="E50" s="97" t="s">
        <v>204</v>
      </c>
      <c r="F50" s="97" t="s">
        <v>165</v>
      </c>
      <c r="G50" s="98">
        <v>30</v>
      </c>
      <c r="H50" s="98">
        <v>255.6</v>
      </c>
      <c r="I50" s="98">
        <v>1028</v>
      </c>
      <c r="J50" s="98">
        <v>53</v>
      </c>
      <c r="K50" s="99">
        <v>150.6</v>
      </c>
      <c r="L50" s="100">
        <v>698.5</v>
      </c>
      <c r="M50" s="97" t="s">
        <v>176</v>
      </c>
      <c r="N50" s="101">
        <v>101.1</v>
      </c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</row>
    <row r="51" spans="1:25" s="142" customFormat="1" ht="14.25">
      <c r="A51" s="94" t="s">
        <v>183</v>
      </c>
      <c r="B51" s="95" t="s">
        <v>205</v>
      </c>
      <c r="C51" s="96" t="s">
        <v>49</v>
      </c>
      <c r="D51" s="97" t="s">
        <v>206</v>
      </c>
      <c r="E51" s="97" t="s">
        <v>204</v>
      </c>
      <c r="F51" s="97" t="s">
        <v>201</v>
      </c>
      <c r="G51" s="98">
        <v>6.7</v>
      </c>
      <c r="H51" s="98">
        <v>635.5</v>
      </c>
      <c r="I51" s="98">
        <v>3211</v>
      </c>
      <c r="J51" s="98">
        <v>114.7</v>
      </c>
      <c r="K51" s="99">
        <v>179</v>
      </c>
      <c r="L51" s="100">
        <v>385.3</v>
      </c>
      <c r="M51" s="97" t="s">
        <v>187</v>
      </c>
      <c r="N51" s="101">
        <v>97.12</v>
      </c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</row>
    <row r="52" spans="1:25" s="142" customFormat="1" ht="28.5">
      <c r="A52" s="94" t="s">
        <v>183</v>
      </c>
      <c r="B52" s="95" t="s">
        <v>207</v>
      </c>
      <c r="C52" s="96" t="s">
        <v>49</v>
      </c>
      <c r="D52" s="97" t="s">
        <v>208</v>
      </c>
      <c r="E52" s="97" t="s">
        <v>209</v>
      </c>
      <c r="F52" s="97" t="s">
        <v>201</v>
      </c>
      <c r="G52" s="98">
        <v>56</v>
      </c>
      <c r="H52" s="98">
        <v>1273</v>
      </c>
      <c r="I52" s="98">
        <v>5824</v>
      </c>
      <c r="J52" s="98">
        <v>979</v>
      </c>
      <c r="K52" s="99">
        <v>7982</v>
      </c>
      <c r="L52" s="100">
        <v>15415</v>
      </c>
      <c r="M52" s="97" t="s">
        <v>131</v>
      </c>
      <c r="N52" s="101">
        <v>99.12</v>
      </c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</row>
    <row r="53" spans="1:25" s="142" customFormat="1" ht="28.5">
      <c r="A53" s="94" t="s">
        <v>183</v>
      </c>
      <c r="B53" s="95" t="s">
        <v>210</v>
      </c>
      <c r="C53" s="96" t="s">
        <v>136</v>
      </c>
      <c r="D53" s="97" t="s">
        <v>211</v>
      </c>
      <c r="E53" s="97" t="s">
        <v>212</v>
      </c>
      <c r="F53" s="97" t="s">
        <v>52</v>
      </c>
      <c r="G53" s="98">
        <v>133</v>
      </c>
      <c r="H53" s="98">
        <v>400</v>
      </c>
      <c r="I53" s="98">
        <v>48100</v>
      </c>
      <c r="J53" s="98">
        <v>1803.04</v>
      </c>
      <c r="K53" s="99">
        <v>47955</v>
      </c>
      <c r="L53" s="100">
        <v>74840</v>
      </c>
      <c r="M53" s="97" t="s">
        <v>213</v>
      </c>
      <c r="N53" s="101">
        <v>101.12</v>
      </c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s="142" customFormat="1" ht="42.75">
      <c r="A54" s="94" t="s">
        <v>183</v>
      </c>
      <c r="B54" s="95" t="s">
        <v>214</v>
      </c>
      <c r="C54" s="96" t="s">
        <v>215</v>
      </c>
      <c r="D54" s="97" t="s">
        <v>216</v>
      </c>
      <c r="E54" s="97" t="s">
        <v>217</v>
      </c>
      <c r="F54" s="97" t="s">
        <v>52</v>
      </c>
      <c r="G54" s="98">
        <v>87.5</v>
      </c>
      <c r="H54" s="98">
        <v>510</v>
      </c>
      <c r="I54" s="98">
        <v>10830</v>
      </c>
      <c r="J54" s="98">
        <v>518</v>
      </c>
      <c r="K54" s="99">
        <v>9942.9</v>
      </c>
      <c r="L54" s="100">
        <v>15441</v>
      </c>
      <c r="M54" s="97" t="s">
        <v>53</v>
      </c>
      <c r="N54" s="101">
        <v>101.11</v>
      </c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</row>
    <row r="55" spans="1:25" s="142" customFormat="1" ht="14.25">
      <c r="A55" s="94" t="s">
        <v>183</v>
      </c>
      <c r="B55" s="95" t="s">
        <v>218</v>
      </c>
      <c r="C55" s="96" t="s">
        <v>219</v>
      </c>
      <c r="D55" s="97" t="s">
        <v>220</v>
      </c>
      <c r="E55" s="97" t="s">
        <v>221</v>
      </c>
      <c r="F55" s="97" t="s">
        <v>222</v>
      </c>
      <c r="G55" s="98">
        <v>7</v>
      </c>
      <c r="H55" s="98">
        <v>120</v>
      </c>
      <c r="I55" s="98">
        <v>58500</v>
      </c>
      <c r="J55" s="98">
        <v>0</v>
      </c>
      <c r="K55" s="99">
        <v>0</v>
      </c>
      <c r="L55" s="100">
        <v>0</v>
      </c>
      <c r="M55" s="97" t="s">
        <v>53</v>
      </c>
      <c r="N55" s="111">
        <v>0</v>
      </c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</row>
    <row r="56" spans="1:25" s="142" customFormat="1" ht="28.5">
      <c r="A56" s="94" t="s">
        <v>183</v>
      </c>
      <c r="B56" s="95" t="s">
        <v>223</v>
      </c>
      <c r="C56" s="96" t="s">
        <v>49</v>
      </c>
      <c r="D56" s="97" t="s">
        <v>224</v>
      </c>
      <c r="E56" s="97" t="s">
        <v>217</v>
      </c>
      <c r="F56" s="97" t="s">
        <v>225</v>
      </c>
      <c r="G56" s="98">
        <v>36</v>
      </c>
      <c r="H56" s="98">
        <v>120</v>
      </c>
      <c r="I56" s="98">
        <v>273</v>
      </c>
      <c r="J56" s="98">
        <v>11.6</v>
      </c>
      <c r="K56" s="99">
        <v>100.6</v>
      </c>
      <c r="L56" s="100">
        <v>115</v>
      </c>
      <c r="M56" s="97" t="s">
        <v>86</v>
      </c>
      <c r="N56" s="101">
        <v>101.11</v>
      </c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5" s="142" customFormat="1" ht="14.25">
      <c r="A57" s="94" t="s">
        <v>183</v>
      </c>
      <c r="B57" s="95" t="s">
        <v>226</v>
      </c>
      <c r="C57" s="96" t="s">
        <v>49</v>
      </c>
      <c r="D57" s="97" t="s">
        <v>211</v>
      </c>
      <c r="E57" s="97" t="s">
        <v>227</v>
      </c>
      <c r="F57" s="97" t="s">
        <v>91</v>
      </c>
      <c r="G57" s="98">
        <v>2</v>
      </c>
      <c r="H57" s="98">
        <v>82.5</v>
      </c>
      <c r="I57" s="98">
        <v>37832</v>
      </c>
      <c r="J57" s="98">
        <v>6.6</v>
      </c>
      <c r="K57" s="99">
        <v>16.9</v>
      </c>
      <c r="L57" s="100">
        <v>16</v>
      </c>
      <c r="M57" s="97" t="s">
        <v>53</v>
      </c>
      <c r="N57" s="101">
        <v>100.11</v>
      </c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</row>
    <row r="58" spans="1:25" s="142" customFormat="1" ht="14.25">
      <c r="A58" s="94" t="s">
        <v>183</v>
      </c>
      <c r="B58" s="95" t="s">
        <v>228</v>
      </c>
      <c r="C58" s="96" t="s">
        <v>49</v>
      </c>
      <c r="D58" s="97" t="s">
        <v>229</v>
      </c>
      <c r="E58" s="97" t="s">
        <v>230</v>
      </c>
      <c r="F58" s="97" t="s">
        <v>201</v>
      </c>
      <c r="G58" s="98">
        <v>8.5</v>
      </c>
      <c r="H58" s="98">
        <v>420</v>
      </c>
      <c r="I58" s="98">
        <v>574</v>
      </c>
      <c r="J58" s="98">
        <v>11.2</v>
      </c>
      <c r="K58" s="99">
        <v>45.2</v>
      </c>
      <c r="L58" s="100">
        <v>75.6</v>
      </c>
      <c r="M58" s="97" t="s">
        <v>187</v>
      </c>
      <c r="N58" s="101">
        <v>96.12</v>
      </c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</row>
    <row r="59" spans="1:25" s="142" customFormat="1" ht="14.25">
      <c r="A59" s="94" t="s">
        <v>183</v>
      </c>
      <c r="B59" s="95" t="s">
        <v>231</v>
      </c>
      <c r="C59" s="96" t="s">
        <v>49</v>
      </c>
      <c r="D59" s="97" t="s">
        <v>232</v>
      </c>
      <c r="E59" s="97" t="s">
        <v>230</v>
      </c>
      <c r="F59" s="97" t="s">
        <v>201</v>
      </c>
      <c r="G59" s="98">
        <v>15.3</v>
      </c>
      <c r="H59" s="98">
        <v>470</v>
      </c>
      <c r="I59" s="98">
        <v>715</v>
      </c>
      <c r="J59" s="98">
        <v>26</v>
      </c>
      <c r="K59" s="99">
        <v>106.1</v>
      </c>
      <c r="L59" s="100">
        <v>135.7</v>
      </c>
      <c r="M59" s="97" t="s">
        <v>176</v>
      </c>
      <c r="N59" s="101">
        <v>100.1</v>
      </c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</row>
    <row r="60" spans="1:25" s="142" customFormat="1" ht="28.5">
      <c r="A60" s="94" t="s">
        <v>183</v>
      </c>
      <c r="B60" s="95" t="s">
        <v>233</v>
      </c>
      <c r="C60" s="96" t="s">
        <v>49</v>
      </c>
      <c r="D60" s="97" t="s">
        <v>234</v>
      </c>
      <c r="E60" s="97" t="s">
        <v>235</v>
      </c>
      <c r="F60" s="97" t="s">
        <v>201</v>
      </c>
      <c r="G60" s="98">
        <v>31</v>
      </c>
      <c r="H60" s="98">
        <v>2380</v>
      </c>
      <c r="I60" s="98">
        <v>3187</v>
      </c>
      <c r="J60" s="98">
        <v>395</v>
      </c>
      <c r="K60" s="99">
        <v>1669</v>
      </c>
      <c r="L60" s="100">
        <v>2825</v>
      </c>
      <c r="M60" s="97" t="s">
        <v>236</v>
      </c>
      <c r="N60" s="101">
        <v>101.1</v>
      </c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</row>
    <row r="61" spans="1:25" s="142" customFormat="1" ht="14.25">
      <c r="A61" s="94" t="s">
        <v>183</v>
      </c>
      <c r="B61" s="95" t="s">
        <v>237</v>
      </c>
      <c r="C61" s="108" t="s">
        <v>37</v>
      </c>
      <c r="D61" s="97" t="s">
        <v>238</v>
      </c>
      <c r="E61" s="97" t="s">
        <v>239</v>
      </c>
      <c r="F61" s="97" t="s">
        <v>201</v>
      </c>
      <c r="G61" s="98">
        <v>6</v>
      </c>
      <c r="H61" s="98">
        <v>595</v>
      </c>
      <c r="I61" s="98">
        <v>51</v>
      </c>
      <c r="J61" s="98">
        <v>17.9</v>
      </c>
      <c r="K61" s="99">
        <v>40.6</v>
      </c>
      <c r="L61" s="100">
        <v>46.8</v>
      </c>
      <c r="M61" s="97" t="s">
        <v>187</v>
      </c>
      <c r="N61" s="111">
        <v>100.08</v>
      </c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</row>
    <row r="62" spans="1:25" s="142" customFormat="1" ht="28.5">
      <c r="A62" s="94" t="s">
        <v>183</v>
      </c>
      <c r="B62" s="95" t="s">
        <v>240</v>
      </c>
      <c r="C62" s="96" t="s">
        <v>241</v>
      </c>
      <c r="D62" s="97" t="s">
        <v>242</v>
      </c>
      <c r="E62" s="97" t="s">
        <v>243</v>
      </c>
      <c r="F62" s="97" t="s">
        <v>201</v>
      </c>
      <c r="G62" s="98">
        <v>5.4</v>
      </c>
      <c r="H62" s="98">
        <v>1000</v>
      </c>
      <c r="I62" s="98">
        <v>358.5</v>
      </c>
      <c r="J62" s="98">
        <v>110</v>
      </c>
      <c r="K62" s="99">
        <v>263</v>
      </c>
      <c r="L62" s="100">
        <v>412</v>
      </c>
      <c r="M62" s="97" t="s">
        <v>131</v>
      </c>
      <c r="N62" s="101">
        <v>100.03</v>
      </c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</row>
    <row r="63" spans="1:25" s="142" customFormat="1" ht="28.5">
      <c r="A63" s="94" t="s">
        <v>183</v>
      </c>
      <c r="B63" s="95" t="s">
        <v>244</v>
      </c>
      <c r="C63" s="96" t="s">
        <v>245</v>
      </c>
      <c r="D63" s="97" t="s">
        <v>246</v>
      </c>
      <c r="E63" s="97" t="s">
        <v>247</v>
      </c>
      <c r="F63" s="97" t="s">
        <v>201</v>
      </c>
      <c r="G63" s="98">
        <v>39.5</v>
      </c>
      <c r="H63" s="98">
        <v>325</v>
      </c>
      <c r="I63" s="98">
        <v>275</v>
      </c>
      <c r="J63" s="98">
        <v>75</v>
      </c>
      <c r="K63" s="99">
        <v>751.2</v>
      </c>
      <c r="L63" s="100">
        <v>920</v>
      </c>
      <c r="M63" s="97" t="s">
        <v>248</v>
      </c>
      <c r="N63" s="101">
        <v>98.1</v>
      </c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</row>
    <row r="64" spans="1:25" s="142" customFormat="1" ht="14.25">
      <c r="A64" s="94" t="s">
        <v>183</v>
      </c>
      <c r="B64" s="95" t="s">
        <v>249</v>
      </c>
      <c r="C64" s="108" t="s">
        <v>149</v>
      </c>
      <c r="D64" s="97" t="s">
        <v>250</v>
      </c>
      <c r="E64" s="97" t="s">
        <v>251</v>
      </c>
      <c r="F64" s="97" t="s">
        <v>152</v>
      </c>
      <c r="G64" s="98">
        <v>7.9</v>
      </c>
      <c r="H64" s="98">
        <v>104</v>
      </c>
      <c r="I64" s="98">
        <v>0</v>
      </c>
      <c r="J64" s="98">
        <v>0</v>
      </c>
      <c r="K64" s="99">
        <v>0</v>
      </c>
      <c r="L64" s="100">
        <v>0</v>
      </c>
      <c r="M64" s="97" t="s">
        <v>66</v>
      </c>
      <c r="N64" s="111">
        <v>0</v>
      </c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</row>
    <row r="65" spans="1:25" s="142" customFormat="1" ht="14.25">
      <c r="A65" s="94" t="s">
        <v>183</v>
      </c>
      <c r="B65" s="95" t="s">
        <v>252</v>
      </c>
      <c r="C65" s="96" t="s">
        <v>37</v>
      </c>
      <c r="D65" s="97" t="s">
        <v>250</v>
      </c>
      <c r="E65" s="97" t="s">
        <v>253</v>
      </c>
      <c r="F65" s="97" t="s">
        <v>52</v>
      </c>
      <c r="G65" s="98">
        <v>7</v>
      </c>
      <c r="H65" s="98">
        <v>400</v>
      </c>
      <c r="I65" s="98">
        <v>630</v>
      </c>
      <c r="J65" s="98">
        <v>18.9</v>
      </c>
      <c r="K65" s="99">
        <v>55.62</v>
      </c>
      <c r="L65" s="100">
        <v>60.56</v>
      </c>
      <c r="M65" s="97" t="s">
        <v>187</v>
      </c>
      <c r="N65" s="101">
        <v>101.11</v>
      </c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</row>
    <row r="66" spans="1:25" s="142" customFormat="1" ht="14.25">
      <c r="A66" s="94" t="s">
        <v>183</v>
      </c>
      <c r="B66" s="95" t="s">
        <v>254</v>
      </c>
      <c r="C66" s="108" t="s">
        <v>149</v>
      </c>
      <c r="D66" s="97" t="s">
        <v>255</v>
      </c>
      <c r="E66" s="97" t="s">
        <v>256</v>
      </c>
      <c r="F66" s="97" t="s">
        <v>74</v>
      </c>
      <c r="G66" s="98">
        <v>2.5</v>
      </c>
      <c r="H66" s="98">
        <v>90</v>
      </c>
      <c r="I66" s="98">
        <v>0</v>
      </c>
      <c r="J66" s="98">
        <v>0</v>
      </c>
      <c r="K66" s="99">
        <v>0</v>
      </c>
      <c r="L66" s="100">
        <v>0</v>
      </c>
      <c r="M66" s="97" t="s">
        <v>187</v>
      </c>
      <c r="N66" s="111">
        <v>0</v>
      </c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</row>
    <row r="67" spans="1:25" s="140" customFormat="1" ht="28.5">
      <c r="A67" s="94" t="s">
        <v>183</v>
      </c>
      <c r="B67" s="95" t="s">
        <v>257</v>
      </c>
      <c r="C67" s="109" t="s">
        <v>258</v>
      </c>
      <c r="D67" s="97" t="s">
        <v>259</v>
      </c>
      <c r="E67" s="97" t="s">
        <v>260</v>
      </c>
      <c r="F67" s="97" t="s">
        <v>91</v>
      </c>
      <c r="G67" s="98">
        <v>2</v>
      </c>
      <c r="H67" s="98">
        <v>890</v>
      </c>
      <c r="I67" s="98">
        <v>406</v>
      </c>
      <c r="J67" s="98">
        <v>454</v>
      </c>
      <c r="K67" s="99">
        <v>0</v>
      </c>
      <c r="L67" s="100">
        <v>0</v>
      </c>
      <c r="M67" s="97" t="s">
        <v>53</v>
      </c>
      <c r="N67" s="111">
        <v>0</v>
      </c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</row>
    <row r="68" spans="1:25" s="142" customFormat="1" ht="14.25">
      <c r="A68" s="94" t="s">
        <v>183</v>
      </c>
      <c r="B68" s="95" t="s">
        <v>261</v>
      </c>
      <c r="C68" s="96"/>
      <c r="D68" s="97" t="s">
        <v>259</v>
      </c>
      <c r="E68" s="97" t="s">
        <v>262</v>
      </c>
      <c r="F68" s="97" t="s">
        <v>74</v>
      </c>
      <c r="G68" s="98">
        <v>5</v>
      </c>
      <c r="H68" s="98">
        <v>1000</v>
      </c>
      <c r="I68" s="98">
        <v>300</v>
      </c>
      <c r="J68" s="98">
        <v>300</v>
      </c>
      <c r="K68" s="99">
        <v>450</v>
      </c>
      <c r="L68" s="100">
        <v>450</v>
      </c>
      <c r="M68" s="97" t="s">
        <v>86</v>
      </c>
      <c r="N68" s="101">
        <v>0</v>
      </c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</row>
    <row r="69" spans="1:25" s="142" customFormat="1" ht="14.25">
      <c r="A69" s="94" t="s">
        <v>183</v>
      </c>
      <c r="B69" s="95" t="s">
        <v>263</v>
      </c>
      <c r="C69" s="108" t="s">
        <v>264</v>
      </c>
      <c r="D69" s="97" t="s">
        <v>265</v>
      </c>
      <c r="E69" s="97" t="s">
        <v>266</v>
      </c>
      <c r="F69" s="97" t="s">
        <v>74</v>
      </c>
      <c r="G69" s="98">
        <v>2.5</v>
      </c>
      <c r="H69" s="98">
        <v>87</v>
      </c>
      <c r="I69" s="98">
        <v>39300</v>
      </c>
      <c r="J69" s="144" t="s">
        <v>92</v>
      </c>
      <c r="K69" s="145" t="s">
        <v>92</v>
      </c>
      <c r="L69" s="110" t="s">
        <v>92</v>
      </c>
      <c r="M69" s="97" t="s">
        <v>267</v>
      </c>
      <c r="N69" s="111">
        <v>0</v>
      </c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</row>
    <row r="70" spans="1:25" s="19" customFormat="1" ht="28.5">
      <c r="A70" s="94" t="s">
        <v>183</v>
      </c>
      <c r="B70" s="95" t="s">
        <v>268</v>
      </c>
      <c r="C70" s="96" t="s">
        <v>49</v>
      </c>
      <c r="D70" s="97" t="s">
        <v>269</v>
      </c>
      <c r="E70" s="97" t="s">
        <v>270</v>
      </c>
      <c r="F70" s="97" t="s">
        <v>175</v>
      </c>
      <c r="G70" s="98">
        <v>65</v>
      </c>
      <c r="H70" s="98">
        <v>445.6</v>
      </c>
      <c r="I70" s="98">
        <v>6920</v>
      </c>
      <c r="J70" s="98">
        <v>138.9</v>
      </c>
      <c r="K70" s="99">
        <v>2699.82</v>
      </c>
      <c r="L70" s="100">
        <v>3119</v>
      </c>
      <c r="M70" s="97" t="s">
        <v>271</v>
      </c>
      <c r="N70" s="101">
        <v>101.11</v>
      </c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</row>
    <row r="71" spans="1:25" s="19" customFormat="1" ht="14.25">
      <c r="A71" s="94" t="s">
        <v>183</v>
      </c>
      <c r="B71" s="95" t="s">
        <v>272</v>
      </c>
      <c r="C71" s="96" t="s">
        <v>49</v>
      </c>
      <c r="D71" s="97" t="s">
        <v>273</v>
      </c>
      <c r="E71" s="97" t="s">
        <v>274</v>
      </c>
      <c r="F71" s="97" t="s">
        <v>201</v>
      </c>
      <c r="G71" s="98">
        <v>18.3</v>
      </c>
      <c r="H71" s="98">
        <v>2018</v>
      </c>
      <c r="I71" s="98">
        <v>401</v>
      </c>
      <c r="J71" s="98">
        <v>130</v>
      </c>
      <c r="K71" s="99">
        <v>341.2</v>
      </c>
      <c r="L71" s="100">
        <v>375</v>
      </c>
      <c r="M71" s="97" t="s">
        <v>275</v>
      </c>
      <c r="N71" s="146">
        <v>97</v>
      </c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</row>
    <row r="72" spans="1:16" s="152" customFormat="1" ht="14.25">
      <c r="A72" s="147" t="s">
        <v>276</v>
      </c>
      <c r="B72" s="95"/>
      <c r="C72" s="148"/>
      <c r="D72" s="122"/>
      <c r="E72" s="122"/>
      <c r="F72" s="122"/>
      <c r="G72" s="149"/>
      <c r="H72" s="150"/>
      <c r="I72" s="150"/>
      <c r="J72" s="150"/>
      <c r="K72" s="134">
        <f>SUM(K73:K80)</f>
        <v>114.595</v>
      </c>
      <c r="L72" s="134">
        <f>SUM(L73:L80)</f>
        <v>140.7</v>
      </c>
      <c r="M72" s="135"/>
      <c r="N72" s="151"/>
      <c r="O72" s="195">
        <f>SUM(K73:K80)</f>
        <v>114.595</v>
      </c>
      <c r="P72" s="195">
        <f>SUM(L73:L80)</f>
        <v>140.7</v>
      </c>
    </row>
    <row r="73" spans="1:25" s="19" customFormat="1" ht="14.25">
      <c r="A73" s="94" t="s">
        <v>277</v>
      </c>
      <c r="B73" s="95" t="s">
        <v>278</v>
      </c>
      <c r="C73" s="96" t="s">
        <v>49</v>
      </c>
      <c r="D73" s="97" t="s">
        <v>279</v>
      </c>
      <c r="E73" s="97" t="s">
        <v>280</v>
      </c>
      <c r="F73" s="97" t="s">
        <v>57</v>
      </c>
      <c r="G73" s="98">
        <v>42</v>
      </c>
      <c r="H73" s="98">
        <v>116</v>
      </c>
      <c r="I73" s="98">
        <v>15800</v>
      </c>
      <c r="J73" s="98">
        <v>4.68</v>
      </c>
      <c r="K73" s="99">
        <v>63.5</v>
      </c>
      <c r="L73" s="100">
        <v>73</v>
      </c>
      <c r="M73" s="97" t="s">
        <v>66</v>
      </c>
      <c r="N73" s="101">
        <v>100.12</v>
      </c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s="19" customFormat="1" ht="14.25">
      <c r="A74" s="94" t="s">
        <v>277</v>
      </c>
      <c r="B74" s="95" t="s">
        <v>281</v>
      </c>
      <c r="C74" s="96" t="s">
        <v>49</v>
      </c>
      <c r="D74" s="97" t="s">
        <v>282</v>
      </c>
      <c r="E74" s="97" t="s">
        <v>283</v>
      </c>
      <c r="F74" s="97" t="s">
        <v>57</v>
      </c>
      <c r="G74" s="98">
        <v>30</v>
      </c>
      <c r="H74" s="98">
        <v>125.8</v>
      </c>
      <c r="I74" s="98">
        <v>51010</v>
      </c>
      <c r="J74" s="98">
        <v>4</v>
      </c>
      <c r="K74" s="99">
        <v>25.4</v>
      </c>
      <c r="L74" s="100">
        <v>34</v>
      </c>
      <c r="M74" s="97" t="s">
        <v>66</v>
      </c>
      <c r="N74" s="101">
        <v>97.12</v>
      </c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</row>
    <row r="75" spans="1:25" s="19" customFormat="1" ht="28.5">
      <c r="A75" s="94" t="s">
        <v>277</v>
      </c>
      <c r="B75" s="95" t="s">
        <v>284</v>
      </c>
      <c r="C75" s="96" t="s">
        <v>49</v>
      </c>
      <c r="D75" s="97" t="s">
        <v>285</v>
      </c>
      <c r="E75" s="97" t="s">
        <v>283</v>
      </c>
      <c r="F75" s="97" t="s">
        <v>57</v>
      </c>
      <c r="G75" s="98">
        <v>29.5</v>
      </c>
      <c r="H75" s="98">
        <v>83</v>
      </c>
      <c r="I75" s="98">
        <v>5370</v>
      </c>
      <c r="J75" s="98">
        <v>3.6</v>
      </c>
      <c r="K75" s="99">
        <v>18.9</v>
      </c>
      <c r="L75" s="100">
        <v>23.6</v>
      </c>
      <c r="M75" s="97" t="s">
        <v>66</v>
      </c>
      <c r="N75" s="101">
        <v>99.12</v>
      </c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</row>
    <row r="76" spans="1:25" s="19" customFormat="1" ht="28.5">
      <c r="A76" s="94" t="s">
        <v>277</v>
      </c>
      <c r="B76" s="95" t="s">
        <v>286</v>
      </c>
      <c r="C76" s="108" t="s">
        <v>149</v>
      </c>
      <c r="D76" s="97" t="s">
        <v>287</v>
      </c>
      <c r="E76" s="97" t="s">
        <v>283</v>
      </c>
      <c r="F76" s="97" t="s">
        <v>288</v>
      </c>
      <c r="G76" s="98">
        <v>24</v>
      </c>
      <c r="H76" s="98">
        <v>37</v>
      </c>
      <c r="I76" s="98">
        <v>0</v>
      </c>
      <c r="J76" s="98">
        <v>0</v>
      </c>
      <c r="K76" s="98">
        <v>0</v>
      </c>
      <c r="L76" s="98">
        <v>0</v>
      </c>
      <c r="M76" s="97" t="s">
        <v>66</v>
      </c>
      <c r="N76" s="112">
        <v>0</v>
      </c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25" s="19" customFormat="1" ht="14.25">
      <c r="A77" s="94" t="s">
        <v>277</v>
      </c>
      <c r="B77" s="95" t="s">
        <v>289</v>
      </c>
      <c r="C77" s="96" t="s">
        <v>290</v>
      </c>
      <c r="D77" s="97" t="s">
        <v>291</v>
      </c>
      <c r="E77" s="97" t="s">
        <v>283</v>
      </c>
      <c r="F77" s="97" t="s">
        <v>57</v>
      </c>
      <c r="G77" s="98">
        <v>24.8</v>
      </c>
      <c r="H77" s="98">
        <v>40</v>
      </c>
      <c r="I77" s="98">
        <v>14570</v>
      </c>
      <c r="J77" s="98">
        <v>0.2</v>
      </c>
      <c r="K77" s="99">
        <v>0.195</v>
      </c>
      <c r="L77" s="100">
        <v>0.5</v>
      </c>
      <c r="M77" s="97" t="s">
        <v>66</v>
      </c>
      <c r="N77" s="101">
        <v>97.12</v>
      </c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</row>
    <row r="78" spans="1:25" s="19" customFormat="1" ht="14.25">
      <c r="A78" s="94" t="s">
        <v>277</v>
      </c>
      <c r="B78" s="95" t="s">
        <v>292</v>
      </c>
      <c r="C78" s="96" t="s">
        <v>49</v>
      </c>
      <c r="D78" s="97" t="s">
        <v>291</v>
      </c>
      <c r="E78" s="97" t="s">
        <v>283</v>
      </c>
      <c r="F78" s="97" t="s">
        <v>57</v>
      </c>
      <c r="G78" s="98">
        <v>27</v>
      </c>
      <c r="H78" s="98">
        <v>88</v>
      </c>
      <c r="I78" s="98">
        <v>28400</v>
      </c>
      <c r="J78" s="98">
        <v>0.4</v>
      </c>
      <c r="K78" s="99">
        <v>2.1</v>
      </c>
      <c r="L78" s="100">
        <v>2.2</v>
      </c>
      <c r="M78" s="97" t="s">
        <v>66</v>
      </c>
      <c r="N78" s="101">
        <v>97.12</v>
      </c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s="154" customFormat="1" ht="14.25">
      <c r="A79" s="94" t="s">
        <v>277</v>
      </c>
      <c r="B79" s="95" t="s">
        <v>293</v>
      </c>
      <c r="C79" s="108" t="s">
        <v>294</v>
      </c>
      <c r="D79" s="97" t="s">
        <v>295</v>
      </c>
      <c r="E79" s="97" t="s">
        <v>296</v>
      </c>
      <c r="F79" s="97" t="s">
        <v>57</v>
      </c>
      <c r="G79" s="98">
        <v>20.4</v>
      </c>
      <c r="H79" s="110">
        <v>65</v>
      </c>
      <c r="I79" s="110">
        <v>0</v>
      </c>
      <c r="J79" s="110">
        <v>0</v>
      </c>
      <c r="K79" s="110">
        <v>0</v>
      </c>
      <c r="L79" s="110">
        <v>0</v>
      </c>
      <c r="M79" s="97" t="s">
        <v>187</v>
      </c>
      <c r="N79" s="111">
        <v>0</v>
      </c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1:25" s="20" customFormat="1" ht="14.25">
      <c r="A80" s="113" t="s">
        <v>277</v>
      </c>
      <c r="B80" s="114" t="s">
        <v>297</v>
      </c>
      <c r="C80" s="115" t="s">
        <v>49</v>
      </c>
      <c r="D80" s="116" t="s">
        <v>298</v>
      </c>
      <c r="E80" s="116" t="s">
        <v>299</v>
      </c>
      <c r="F80" s="116" t="s">
        <v>57</v>
      </c>
      <c r="G80" s="117">
        <v>14.9</v>
      </c>
      <c r="H80" s="117">
        <v>58.5</v>
      </c>
      <c r="I80" s="117">
        <v>146</v>
      </c>
      <c r="J80" s="117">
        <v>1.2</v>
      </c>
      <c r="K80" s="118">
        <v>4.5</v>
      </c>
      <c r="L80" s="119">
        <v>7.4</v>
      </c>
      <c r="M80" s="116" t="s">
        <v>53</v>
      </c>
      <c r="N80" s="120">
        <v>101.01</v>
      </c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1:25" s="157" customFormat="1" ht="14.25">
      <c r="A81" s="147" t="s">
        <v>300</v>
      </c>
      <c r="B81" s="135" t="s">
        <v>301</v>
      </c>
      <c r="C81" s="148"/>
      <c r="D81" s="122"/>
      <c r="E81" s="122"/>
      <c r="F81" s="122"/>
      <c r="G81" s="149"/>
      <c r="H81" s="150"/>
      <c r="I81" s="150"/>
      <c r="J81" s="150"/>
      <c r="K81" s="134">
        <f>K82+K91+K105</f>
        <v>995.3100000000001</v>
      </c>
      <c r="L81" s="134">
        <f>L82+L91+L105</f>
        <v>1053.17</v>
      </c>
      <c r="M81" s="126"/>
      <c r="N81" s="155"/>
      <c r="O81" s="195">
        <f>K82+K91+K105</f>
        <v>995.3100000000001</v>
      </c>
      <c r="P81" s="195">
        <f>L82+L91+L105</f>
        <v>1053.17</v>
      </c>
      <c r="Q81" s="156"/>
      <c r="R81" s="156"/>
      <c r="S81" s="156"/>
      <c r="T81" s="156"/>
      <c r="U81" s="156"/>
      <c r="V81" s="156"/>
      <c r="W81" s="156"/>
      <c r="X81" s="156"/>
      <c r="Y81" s="156"/>
    </row>
    <row r="82" spans="1:25" s="20" customFormat="1" ht="14.25">
      <c r="A82" s="94" t="s">
        <v>302</v>
      </c>
      <c r="B82" s="95"/>
      <c r="C82" s="96"/>
      <c r="D82" s="97"/>
      <c r="E82" s="97"/>
      <c r="F82" s="97"/>
      <c r="G82" s="158"/>
      <c r="H82" s="159"/>
      <c r="I82" s="98"/>
      <c r="J82" s="144"/>
      <c r="K82" s="160">
        <f>SUM(K83:K90)</f>
        <v>307.5</v>
      </c>
      <c r="L82" s="160">
        <f>SUM(L83:L90)</f>
        <v>335.20000000000005</v>
      </c>
      <c r="M82" s="161"/>
      <c r="N82" s="162"/>
      <c r="O82" s="195">
        <f>SUM(K83:K90)</f>
        <v>307.5</v>
      </c>
      <c r="P82" s="195">
        <f>SUM(L83:L90)</f>
        <v>335.20000000000005</v>
      </c>
      <c r="Q82" s="106"/>
      <c r="R82" s="106"/>
      <c r="S82" s="106"/>
      <c r="T82" s="106"/>
      <c r="U82" s="106"/>
      <c r="V82" s="106"/>
      <c r="W82" s="106"/>
      <c r="X82" s="106"/>
      <c r="Y82" s="106"/>
    </row>
    <row r="83" spans="1:25" s="20" customFormat="1" ht="14.25">
      <c r="A83" s="94" t="s">
        <v>303</v>
      </c>
      <c r="B83" s="95" t="s">
        <v>304</v>
      </c>
      <c r="C83" s="96" t="s">
        <v>305</v>
      </c>
      <c r="D83" s="97" t="s">
        <v>306</v>
      </c>
      <c r="E83" s="97" t="s">
        <v>307</v>
      </c>
      <c r="F83" s="97" t="s">
        <v>308</v>
      </c>
      <c r="G83" s="144" t="s">
        <v>309</v>
      </c>
      <c r="H83" s="98">
        <v>840</v>
      </c>
      <c r="I83" s="98">
        <v>214</v>
      </c>
      <c r="J83" s="98">
        <v>0</v>
      </c>
      <c r="K83" s="99">
        <v>51</v>
      </c>
      <c r="L83" s="100">
        <v>70</v>
      </c>
      <c r="M83" s="97" t="s">
        <v>86</v>
      </c>
      <c r="N83" s="101">
        <v>100.03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</row>
    <row r="84" spans="1:25" s="20" customFormat="1" ht="28.5">
      <c r="A84" s="94" t="s">
        <v>303</v>
      </c>
      <c r="B84" s="95" t="s">
        <v>310</v>
      </c>
      <c r="C84" s="96" t="s">
        <v>49</v>
      </c>
      <c r="D84" s="97" t="s">
        <v>311</v>
      </c>
      <c r="E84" s="97" t="s">
        <v>312</v>
      </c>
      <c r="F84" s="97" t="s">
        <v>313</v>
      </c>
      <c r="G84" s="98">
        <v>10.5</v>
      </c>
      <c r="H84" s="98">
        <v>463</v>
      </c>
      <c r="I84" s="98">
        <v>511</v>
      </c>
      <c r="J84" s="98">
        <v>32</v>
      </c>
      <c r="K84" s="99">
        <v>104</v>
      </c>
      <c r="L84" s="100">
        <v>108</v>
      </c>
      <c r="M84" s="97" t="s">
        <v>53</v>
      </c>
      <c r="N84" s="101">
        <v>100.03</v>
      </c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</row>
    <row r="85" spans="1:25" s="20" customFormat="1" ht="28.5">
      <c r="A85" s="94" t="s">
        <v>303</v>
      </c>
      <c r="B85" s="95" t="s">
        <v>314</v>
      </c>
      <c r="C85" s="96" t="s">
        <v>49</v>
      </c>
      <c r="D85" s="97" t="s">
        <v>315</v>
      </c>
      <c r="E85" s="97" t="s">
        <v>316</v>
      </c>
      <c r="F85" s="97" t="s">
        <v>57</v>
      </c>
      <c r="G85" s="98">
        <v>13</v>
      </c>
      <c r="H85" s="98">
        <v>232</v>
      </c>
      <c r="I85" s="98">
        <v>227</v>
      </c>
      <c r="J85" s="98">
        <v>15</v>
      </c>
      <c r="K85" s="99">
        <v>63.7</v>
      </c>
      <c r="L85" s="100">
        <v>67.8</v>
      </c>
      <c r="M85" s="97" t="s">
        <v>53</v>
      </c>
      <c r="N85" s="101">
        <v>100.03</v>
      </c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spans="1:25" s="20" customFormat="1" ht="14.25">
      <c r="A86" s="94" t="s">
        <v>303</v>
      </c>
      <c r="B86" s="95" t="s">
        <v>317</v>
      </c>
      <c r="C86" s="96" t="s">
        <v>49</v>
      </c>
      <c r="D86" s="97" t="s">
        <v>318</v>
      </c>
      <c r="E86" s="97" t="s">
        <v>316</v>
      </c>
      <c r="F86" s="97" t="s">
        <v>57</v>
      </c>
      <c r="G86" s="98">
        <v>9.5</v>
      </c>
      <c r="H86" s="98">
        <v>247.5</v>
      </c>
      <c r="I86" s="98">
        <v>130</v>
      </c>
      <c r="J86" s="98">
        <v>8</v>
      </c>
      <c r="K86" s="99">
        <v>18.5</v>
      </c>
      <c r="L86" s="100">
        <v>19.1</v>
      </c>
      <c r="M86" s="97" t="s">
        <v>53</v>
      </c>
      <c r="N86" s="101">
        <v>100.03</v>
      </c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</row>
    <row r="87" spans="1:25" s="20" customFormat="1" ht="14.25">
      <c r="A87" s="94" t="s">
        <v>303</v>
      </c>
      <c r="B87" s="95" t="s">
        <v>319</v>
      </c>
      <c r="C87" s="96" t="s">
        <v>49</v>
      </c>
      <c r="D87" s="97" t="s">
        <v>320</v>
      </c>
      <c r="E87" s="97" t="s">
        <v>321</v>
      </c>
      <c r="F87" s="97" t="s">
        <v>52</v>
      </c>
      <c r="G87" s="98">
        <v>16</v>
      </c>
      <c r="H87" s="98">
        <v>245</v>
      </c>
      <c r="I87" s="98">
        <v>105</v>
      </c>
      <c r="J87" s="98">
        <v>4</v>
      </c>
      <c r="K87" s="99">
        <v>20.5</v>
      </c>
      <c r="L87" s="100">
        <v>20.5</v>
      </c>
      <c r="M87" s="97" t="s">
        <v>53</v>
      </c>
      <c r="N87" s="101">
        <v>100.03</v>
      </c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</row>
    <row r="88" spans="1:25" s="20" customFormat="1" ht="14.25">
      <c r="A88" s="94" t="s">
        <v>303</v>
      </c>
      <c r="B88" s="95" t="s">
        <v>322</v>
      </c>
      <c r="C88" s="96" t="s">
        <v>49</v>
      </c>
      <c r="D88" s="97" t="s">
        <v>323</v>
      </c>
      <c r="E88" s="97" t="s">
        <v>324</v>
      </c>
      <c r="F88" s="97" t="s">
        <v>57</v>
      </c>
      <c r="G88" s="98">
        <v>13</v>
      </c>
      <c r="H88" s="98">
        <v>361</v>
      </c>
      <c r="I88" s="98">
        <v>82</v>
      </c>
      <c r="J88" s="98">
        <v>7</v>
      </c>
      <c r="K88" s="99">
        <v>24</v>
      </c>
      <c r="L88" s="100">
        <v>24</v>
      </c>
      <c r="M88" s="97" t="s">
        <v>53</v>
      </c>
      <c r="N88" s="101">
        <v>100.03</v>
      </c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spans="1:25" s="20" customFormat="1" ht="14.25">
      <c r="A89" s="94" t="s">
        <v>303</v>
      </c>
      <c r="B89" s="95" t="s">
        <v>325</v>
      </c>
      <c r="C89" s="96" t="s">
        <v>49</v>
      </c>
      <c r="D89" s="97" t="s">
        <v>326</v>
      </c>
      <c r="E89" s="97" t="s">
        <v>324</v>
      </c>
      <c r="F89" s="97" t="s">
        <v>57</v>
      </c>
      <c r="G89" s="98">
        <v>12</v>
      </c>
      <c r="H89" s="98">
        <v>70</v>
      </c>
      <c r="I89" s="98">
        <v>146</v>
      </c>
      <c r="J89" s="98">
        <v>1</v>
      </c>
      <c r="K89" s="99">
        <v>3.3</v>
      </c>
      <c r="L89" s="100">
        <v>3.3</v>
      </c>
      <c r="M89" s="97" t="s">
        <v>53</v>
      </c>
      <c r="N89" s="101">
        <v>100.03</v>
      </c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7" s="20" customFormat="1" ht="14.25">
      <c r="A90" s="94" t="s">
        <v>303</v>
      </c>
      <c r="B90" s="95" t="s">
        <v>327</v>
      </c>
      <c r="C90" s="96" t="s">
        <v>49</v>
      </c>
      <c r="D90" s="97" t="s">
        <v>328</v>
      </c>
      <c r="E90" s="97" t="s">
        <v>329</v>
      </c>
      <c r="F90" s="97" t="s">
        <v>52</v>
      </c>
      <c r="G90" s="98">
        <v>14</v>
      </c>
      <c r="H90" s="98">
        <v>146</v>
      </c>
      <c r="I90" s="98">
        <v>114</v>
      </c>
      <c r="J90" s="98">
        <v>11</v>
      </c>
      <c r="K90" s="99">
        <v>22.5</v>
      </c>
      <c r="L90" s="100">
        <v>22.5</v>
      </c>
      <c r="M90" s="97" t="s">
        <v>53</v>
      </c>
      <c r="N90" s="101">
        <v>100.03</v>
      </c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20">
        <v>220128</v>
      </c>
      <c r="AA90" s="20">
        <v>263390</v>
      </c>
    </row>
    <row r="91" spans="1:27" s="172" customFormat="1" ht="15.75">
      <c r="A91" s="94" t="s">
        <v>330</v>
      </c>
      <c r="B91" s="163"/>
      <c r="C91" s="96"/>
      <c r="D91" s="164"/>
      <c r="E91" s="164"/>
      <c r="F91" s="164"/>
      <c r="G91" s="165"/>
      <c r="H91" s="166"/>
      <c r="I91" s="167"/>
      <c r="J91" s="168"/>
      <c r="K91" s="160">
        <f>SUM(K92:K104)</f>
        <v>583.6</v>
      </c>
      <c r="L91" s="160">
        <f>SUM(L92:L104)</f>
        <v>591.8</v>
      </c>
      <c r="M91" s="163"/>
      <c r="N91" s="169"/>
      <c r="O91" s="195">
        <f>SUM(K92:K104)</f>
        <v>583.6</v>
      </c>
      <c r="P91" s="195">
        <f>SUM(L92:L104)</f>
        <v>591.8</v>
      </c>
      <c r="Q91" s="170"/>
      <c r="R91" s="170"/>
      <c r="S91" s="170"/>
      <c r="T91" s="170"/>
      <c r="U91" s="170"/>
      <c r="V91" s="170"/>
      <c r="W91" s="170"/>
      <c r="X91" s="170"/>
      <c r="Y91" s="170"/>
      <c r="Z91" s="171">
        <v>322.85</v>
      </c>
      <c r="AA91" s="171">
        <v>465.65</v>
      </c>
    </row>
    <row r="92" spans="1:27" s="174" customFormat="1" ht="14.25">
      <c r="A92" s="94" t="s">
        <v>331</v>
      </c>
      <c r="B92" s="95" t="s">
        <v>332</v>
      </c>
      <c r="C92" s="96" t="s">
        <v>49</v>
      </c>
      <c r="D92" s="97" t="s">
        <v>273</v>
      </c>
      <c r="E92" s="97" t="s">
        <v>333</v>
      </c>
      <c r="F92" s="97" t="s">
        <v>57</v>
      </c>
      <c r="G92" s="98">
        <v>12</v>
      </c>
      <c r="H92" s="98">
        <v>82</v>
      </c>
      <c r="I92" s="98">
        <v>84</v>
      </c>
      <c r="J92" s="98">
        <v>3.8</v>
      </c>
      <c r="K92" s="99">
        <v>21</v>
      </c>
      <c r="L92" s="100">
        <v>21</v>
      </c>
      <c r="M92" s="97" t="s">
        <v>53</v>
      </c>
      <c r="N92" s="146" t="s">
        <v>334</v>
      </c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4">
        <v>36.07</v>
      </c>
      <c r="AA92" s="174">
        <v>59</v>
      </c>
    </row>
    <row r="93" spans="1:29" s="174" customFormat="1" ht="14.25">
      <c r="A93" s="94" t="s">
        <v>331</v>
      </c>
      <c r="B93" s="95" t="s">
        <v>335</v>
      </c>
      <c r="C93" s="96" t="s">
        <v>49</v>
      </c>
      <c r="D93" s="97" t="s">
        <v>336</v>
      </c>
      <c r="E93" s="97" t="s">
        <v>333</v>
      </c>
      <c r="F93" s="97" t="s">
        <v>337</v>
      </c>
      <c r="G93" s="98">
        <v>19</v>
      </c>
      <c r="H93" s="98">
        <v>145</v>
      </c>
      <c r="I93" s="98">
        <v>150</v>
      </c>
      <c r="J93" s="98">
        <v>3.9</v>
      </c>
      <c r="K93" s="99">
        <v>23.8</v>
      </c>
      <c r="L93" s="100">
        <v>23.8</v>
      </c>
      <c r="M93" s="97" t="s">
        <v>53</v>
      </c>
      <c r="N93" s="146">
        <v>93</v>
      </c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5">
        <f>SUM(Z91:Z92)</f>
        <v>358.92</v>
      </c>
      <c r="AA93" s="175">
        <f>SUM(AA91:AA92)</f>
        <v>524.65</v>
      </c>
      <c r="AB93" s="174">
        <f>Z93/Z90*100</f>
        <v>0.1630505887483646</v>
      </c>
      <c r="AC93" s="174">
        <f>AA93/AA90*100</f>
        <v>0.19919131326170317</v>
      </c>
    </row>
    <row r="94" spans="1:27" s="174" customFormat="1" ht="14.25">
      <c r="A94" s="94" t="s">
        <v>331</v>
      </c>
      <c r="B94" s="95" t="s">
        <v>338</v>
      </c>
      <c r="C94" s="96" t="s">
        <v>49</v>
      </c>
      <c r="D94" s="97" t="s">
        <v>339</v>
      </c>
      <c r="E94" s="97" t="s">
        <v>333</v>
      </c>
      <c r="F94" s="97" t="s">
        <v>74</v>
      </c>
      <c r="G94" s="98">
        <v>3.5</v>
      </c>
      <c r="H94" s="98">
        <v>46</v>
      </c>
      <c r="I94" s="98">
        <v>230</v>
      </c>
      <c r="J94" s="98">
        <v>13.89</v>
      </c>
      <c r="K94" s="99">
        <v>45.2</v>
      </c>
      <c r="L94" s="100">
        <v>45.2</v>
      </c>
      <c r="M94" s="97" t="s">
        <v>53</v>
      </c>
      <c r="N94" s="146">
        <v>94</v>
      </c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5">
        <f>Z90-Z93</f>
        <v>219769.08</v>
      </c>
      <c r="AA94" s="175">
        <f>AA90-AA93</f>
        <v>262865.35</v>
      </c>
    </row>
    <row r="95" spans="1:25" s="174" customFormat="1" ht="14.25">
      <c r="A95" s="94" t="s">
        <v>331</v>
      </c>
      <c r="B95" s="95" t="s">
        <v>340</v>
      </c>
      <c r="C95" s="96" t="s">
        <v>49</v>
      </c>
      <c r="D95" s="97" t="s">
        <v>339</v>
      </c>
      <c r="E95" s="97" t="s">
        <v>333</v>
      </c>
      <c r="F95" s="97" t="s">
        <v>74</v>
      </c>
      <c r="G95" s="98">
        <v>4.2</v>
      </c>
      <c r="H95" s="98">
        <v>445</v>
      </c>
      <c r="I95" s="98">
        <v>593</v>
      </c>
      <c r="J95" s="98">
        <v>14.3</v>
      </c>
      <c r="K95" s="99">
        <v>57</v>
      </c>
      <c r="L95" s="100">
        <v>57</v>
      </c>
      <c r="M95" s="97" t="s">
        <v>53</v>
      </c>
      <c r="N95" s="146">
        <v>90</v>
      </c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1:28" s="174" customFormat="1" ht="14.25">
      <c r="A96" s="94" t="s">
        <v>331</v>
      </c>
      <c r="B96" s="95" t="s">
        <v>341</v>
      </c>
      <c r="C96" s="96" t="s">
        <v>49</v>
      </c>
      <c r="D96" s="97" t="s">
        <v>342</v>
      </c>
      <c r="E96" s="97" t="s">
        <v>343</v>
      </c>
      <c r="F96" s="97" t="s">
        <v>344</v>
      </c>
      <c r="G96" s="98">
        <v>5.7</v>
      </c>
      <c r="H96" s="98">
        <v>27</v>
      </c>
      <c r="I96" s="98">
        <v>163</v>
      </c>
      <c r="J96" s="98">
        <v>5.6</v>
      </c>
      <c r="K96" s="99">
        <v>30.8</v>
      </c>
      <c r="L96" s="99">
        <v>30.8</v>
      </c>
      <c r="M96" s="97" t="s">
        <v>53</v>
      </c>
      <c r="N96" s="146" t="s">
        <v>345</v>
      </c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6" t="s">
        <v>346</v>
      </c>
      <c r="AA96" s="176" t="s">
        <v>346</v>
      </c>
      <c r="AB96" s="176" t="s">
        <v>346</v>
      </c>
    </row>
    <row r="97" spans="1:27" s="178" customFormat="1" ht="14.25">
      <c r="A97" s="94" t="s">
        <v>331</v>
      </c>
      <c r="B97" s="95" t="s">
        <v>347</v>
      </c>
      <c r="C97" s="96" t="s">
        <v>49</v>
      </c>
      <c r="D97" s="97" t="s">
        <v>342</v>
      </c>
      <c r="E97" s="97" t="s">
        <v>333</v>
      </c>
      <c r="F97" s="97" t="s">
        <v>201</v>
      </c>
      <c r="G97" s="98">
        <v>12</v>
      </c>
      <c r="H97" s="98">
        <v>500</v>
      </c>
      <c r="I97" s="98">
        <v>710</v>
      </c>
      <c r="J97" s="98">
        <v>17.8</v>
      </c>
      <c r="K97" s="99">
        <v>67.8</v>
      </c>
      <c r="L97" s="100">
        <v>67.8</v>
      </c>
      <c r="M97" s="97" t="s">
        <v>53</v>
      </c>
      <c r="N97" s="146" t="s">
        <v>348</v>
      </c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8">
        <f>Z93+Z94</f>
        <v>220128</v>
      </c>
      <c r="AA97" s="178">
        <f>AA93+AA94</f>
        <v>263390</v>
      </c>
    </row>
    <row r="98" spans="1:25" s="174" customFormat="1" ht="14.25">
      <c r="A98" s="94" t="s">
        <v>331</v>
      </c>
      <c r="B98" s="95" t="s">
        <v>349</v>
      </c>
      <c r="C98" s="96" t="s">
        <v>49</v>
      </c>
      <c r="D98" s="97" t="s">
        <v>350</v>
      </c>
      <c r="E98" s="97" t="s">
        <v>343</v>
      </c>
      <c r="F98" s="97" t="s">
        <v>201</v>
      </c>
      <c r="G98" s="98">
        <v>11.3</v>
      </c>
      <c r="H98" s="98">
        <v>600</v>
      </c>
      <c r="I98" s="98">
        <v>741</v>
      </c>
      <c r="J98" s="98">
        <v>39.3</v>
      </c>
      <c r="K98" s="99">
        <v>168.9</v>
      </c>
      <c r="L98" s="100">
        <v>168.9</v>
      </c>
      <c r="M98" s="97" t="s">
        <v>53</v>
      </c>
      <c r="N98" s="101">
        <v>98.07</v>
      </c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1:28" s="174" customFormat="1" ht="14.25">
      <c r="A99" s="94" t="s">
        <v>331</v>
      </c>
      <c r="B99" s="95" t="s">
        <v>351</v>
      </c>
      <c r="C99" s="96" t="s">
        <v>49</v>
      </c>
      <c r="D99" s="97" t="s">
        <v>352</v>
      </c>
      <c r="E99" s="97" t="s">
        <v>343</v>
      </c>
      <c r="F99" s="97" t="s">
        <v>353</v>
      </c>
      <c r="G99" s="98">
        <v>9.7</v>
      </c>
      <c r="H99" s="98">
        <v>529</v>
      </c>
      <c r="I99" s="98">
        <v>153</v>
      </c>
      <c r="J99" s="98">
        <v>9.9</v>
      </c>
      <c r="K99" s="99">
        <v>30.9</v>
      </c>
      <c r="L99" s="100">
        <v>30.9</v>
      </c>
      <c r="M99" s="97" t="s">
        <v>53</v>
      </c>
      <c r="N99" s="146">
        <v>90</v>
      </c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6"/>
      <c r="AA99" s="176"/>
      <c r="AB99" s="176"/>
    </row>
    <row r="100" spans="1:24" s="181" customFormat="1" ht="14.25">
      <c r="A100" s="94" t="s">
        <v>331</v>
      </c>
      <c r="B100" s="95" t="s">
        <v>354</v>
      </c>
      <c r="C100" s="96" t="s">
        <v>49</v>
      </c>
      <c r="D100" s="97" t="s">
        <v>273</v>
      </c>
      <c r="E100" s="179" t="s">
        <v>343</v>
      </c>
      <c r="F100" s="179" t="s">
        <v>74</v>
      </c>
      <c r="G100" s="98">
        <v>5</v>
      </c>
      <c r="H100" s="98">
        <v>210</v>
      </c>
      <c r="I100" s="98">
        <v>125</v>
      </c>
      <c r="J100" s="98">
        <v>5.4</v>
      </c>
      <c r="K100" s="99">
        <v>37</v>
      </c>
      <c r="L100" s="100">
        <v>37</v>
      </c>
      <c r="M100" s="97" t="s">
        <v>53</v>
      </c>
      <c r="N100" s="146">
        <v>92</v>
      </c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</row>
    <row r="101" spans="1:24" s="178" customFormat="1" ht="14.25">
      <c r="A101" s="94" t="s">
        <v>331</v>
      </c>
      <c r="B101" s="95" t="s">
        <v>355</v>
      </c>
      <c r="C101" s="96" t="s">
        <v>49</v>
      </c>
      <c r="D101" s="97" t="s">
        <v>273</v>
      </c>
      <c r="E101" s="179" t="s">
        <v>356</v>
      </c>
      <c r="F101" s="179" t="s">
        <v>74</v>
      </c>
      <c r="G101" s="98">
        <v>2.31</v>
      </c>
      <c r="H101" s="98">
        <v>900</v>
      </c>
      <c r="I101" s="98">
        <v>190</v>
      </c>
      <c r="J101" s="98">
        <v>17.2</v>
      </c>
      <c r="K101" s="99">
        <v>48.6</v>
      </c>
      <c r="L101" s="100">
        <v>48.6</v>
      </c>
      <c r="M101" s="97" t="s">
        <v>53</v>
      </c>
      <c r="N101" s="146">
        <v>95</v>
      </c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</row>
    <row r="102" spans="1:24" s="178" customFormat="1" ht="14.25">
      <c r="A102" s="94" t="s">
        <v>331</v>
      </c>
      <c r="B102" s="95" t="s">
        <v>357</v>
      </c>
      <c r="C102" s="96" t="s">
        <v>49</v>
      </c>
      <c r="D102" s="97" t="s">
        <v>273</v>
      </c>
      <c r="E102" s="179" t="s">
        <v>356</v>
      </c>
      <c r="F102" s="179" t="s">
        <v>201</v>
      </c>
      <c r="G102" s="98">
        <v>5</v>
      </c>
      <c r="H102" s="98">
        <v>90</v>
      </c>
      <c r="I102" s="98">
        <v>112</v>
      </c>
      <c r="J102" s="98">
        <v>1.99</v>
      </c>
      <c r="K102" s="99">
        <v>7.9</v>
      </c>
      <c r="L102" s="100">
        <v>7.9</v>
      </c>
      <c r="M102" s="97" t="s">
        <v>53</v>
      </c>
      <c r="N102" s="146" t="s">
        <v>358</v>
      </c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</row>
    <row r="103" spans="1:24" s="183" customFormat="1" ht="14.25">
      <c r="A103" s="94" t="s">
        <v>331</v>
      </c>
      <c r="B103" s="95" t="s">
        <v>359</v>
      </c>
      <c r="C103" s="96" t="s">
        <v>49</v>
      </c>
      <c r="D103" s="97" t="s">
        <v>273</v>
      </c>
      <c r="E103" s="179" t="s">
        <v>356</v>
      </c>
      <c r="F103" s="179" t="s">
        <v>201</v>
      </c>
      <c r="G103" s="98">
        <v>10</v>
      </c>
      <c r="H103" s="98">
        <v>70</v>
      </c>
      <c r="I103" s="98">
        <v>37</v>
      </c>
      <c r="J103" s="98">
        <v>2.5</v>
      </c>
      <c r="K103" s="99">
        <v>9</v>
      </c>
      <c r="L103" s="100">
        <v>9</v>
      </c>
      <c r="M103" s="97" t="s">
        <v>53</v>
      </c>
      <c r="N103" s="146">
        <v>90</v>
      </c>
      <c r="O103" s="177"/>
      <c r="P103" s="182"/>
      <c r="Q103" s="182"/>
      <c r="R103" s="182"/>
      <c r="S103" s="182"/>
      <c r="T103" s="182"/>
      <c r="U103" s="182"/>
      <c r="V103" s="182"/>
      <c r="W103" s="182"/>
      <c r="X103" s="182"/>
    </row>
    <row r="104" spans="1:24" s="183" customFormat="1" ht="14.25">
      <c r="A104" s="113" t="s">
        <v>331</v>
      </c>
      <c r="B104" s="114" t="s">
        <v>360</v>
      </c>
      <c r="C104" s="115" t="s">
        <v>49</v>
      </c>
      <c r="D104" s="116" t="s">
        <v>273</v>
      </c>
      <c r="E104" s="184" t="s">
        <v>343</v>
      </c>
      <c r="F104" s="184" t="s">
        <v>74</v>
      </c>
      <c r="G104" s="117">
        <v>13.2</v>
      </c>
      <c r="H104" s="117">
        <v>200</v>
      </c>
      <c r="I104" s="117">
        <v>760</v>
      </c>
      <c r="J104" s="117">
        <v>12</v>
      </c>
      <c r="K104" s="118">
        <v>35.7</v>
      </c>
      <c r="L104" s="119">
        <v>43.9</v>
      </c>
      <c r="M104" s="116" t="s">
        <v>53</v>
      </c>
      <c r="N104" s="120">
        <v>98.09</v>
      </c>
      <c r="O104" s="177"/>
      <c r="P104" s="182"/>
      <c r="Q104" s="182"/>
      <c r="R104" s="182"/>
      <c r="S104" s="182"/>
      <c r="T104" s="182"/>
      <c r="U104" s="182"/>
      <c r="V104" s="182"/>
      <c r="W104" s="182"/>
      <c r="X104" s="182"/>
    </row>
    <row r="105" spans="1:24" s="188" customFormat="1" ht="15.75">
      <c r="A105" s="94" t="s">
        <v>361</v>
      </c>
      <c r="B105" s="163"/>
      <c r="C105" s="185"/>
      <c r="D105" s="186"/>
      <c r="E105" s="163"/>
      <c r="F105" s="186"/>
      <c r="G105" s="165"/>
      <c r="H105" s="166"/>
      <c r="I105" s="166"/>
      <c r="J105" s="167"/>
      <c r="K105" s="160">
        <f>SUM(K106:K113)</f>
        <v>104.21000000000001</v>
      </c>
      <c r="L105" s="160">
        <f>SUM(L106:L113)</f>
        <v>126.17</v>
      </c>
      <c r="M105" s="163"/>
      <c r="N105" s="187"/>
      <c r="O105" s="195">
        <f>SUM(K106:K113)</f>
        <v>104.21000000000001</v>
      </c>
      <c r="P105" s="195">
        <f>SUM(L106:L113)</f>
        <v>126.17</v>
      </c>
      <c r="Q105" s="163"/>
      <c r="R105" s="163"/>
      <c r="S105" s="163"/>
      <c r="T105" s="163"/>
      <c r="U105" s="163"/>
      <c r="V105" s="163"/>
      <c r="W105" s="163"/>
      <c r="X105" s="163"/>
    </row>
    <row r="106" spans="1:24" s="19" customFormat="1" ht="14.25">
      <c r="A106" s="94" t="s">
        <v>362</v>
      </c>
      <c r="B106" s="95" t="s">
        <v>363</v>
      </c>
      <c r="C106" s="96" t="s">
        <v>49</v>
      </c>
      <c r="D106" s="97" t="s">
        <v>273</v>
      </c>
      <c r="E106" s="179" t="s">
        <v>364</v>
      </c>
      <c r="F106" s="179" t="s">
        <v>57</v>
      </c>
      <c r="G106" s="98">
        <v>18.5</v>
      </c>
      <c r="H106" s="98">
        <v>122.5</v>
      </c>
      <c r="I106" s="98">
        <v>49.5</v>
      </c>
      <c r="J106" s="98">
        <v>0.93</v>
      </c>
      <c r="K106" s="99">
        <v>6.98</v>
      </c>
      <c r="L106" s="100">
        <v>9</v>
      </c>
      <c r="M106" s="97" t="s">
        <v>53</v>
      </c>
      <c r="N106" s="101">
        <v>93.11</v>
      </c>
      <c r="O106" s="95"/>
      <c r="P106" s="95"/>
      <c r="Q106" s="95"/>
      <c r="R106" s="95"/>
      <c r="S106" s="95"/>
      <c r="T106" s="95"/>
      <c r="U106" s="95"/>
      <c r="V106" s="95"/>
      <c r="W106" s="95"/>
      <c r="X106" s="95"/>
    </row>
    <row r="107" spans="1:24" s="19" customFormat="1" ht="14.25">
      <c r="A107" s="94" t="s">
        <v>362</v>
      </c>
      <c r="B107" s="95" t="s">
        <v>365</v>
      </c>
      <c r="C107" s="96" t="s">
        <v>49</v>
      </c>
      <c r="D107" s="97" t="s">
        <v>273</v>
      </c>
      <c r="E107" s="179" t="s">
        <v>366</v>
      </c>
      <c r="F107" s="179" t="s">
        <v>57</v>
      </c>
      <c r="G107" s="98">
        <v>18.55</v>
      </c>
      <c r="H107" s="98">
        <v>140</v>
      </c>
      <c r="I107" s="98">
        <v>32</v>
      </c>
      <c r="J107" s="98">
        <v>1.89</v>
      </c>
      <c r="K107" s="99">
        <v>15.8</v>
      </c>
      <c r="L107" s="100">
        <v>17</v>
      </c>
      <c r="M107" s="97" t="s">
        <v>53</v>
      </c>
      <c r="N107" s="101">
        <v>93.11</v>
      </c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s="19" customFormat="1" ht="14.25">
      <c r="A108" s="94" t="s">
        <v>362</v>
      </c>
      <c r="B108" s="95" t="s">
        <v>367</v>
      </c>
      <c r="C108" s="96" t="s">
        <v>49</v>
      </c>
      <c r="D108" s="97" t="s">
        <v>273</v>
      </c>
      <c r="E108" s="179" t="s">
        <v>368</v>
      </c>
      <c r="F108" s="179" t="s">
        <v>57</v>
      </c>
      <c r="G108" s="98">
        <v>15</v>
      </c>
      <c r="H108" s="98">
        <v>82</v>
      </c>
      <c r="I108" s="98">
        <v>8.4</v>
      </c>
      <c r="J108" s="98">
        <v>0.53</v>
      </c>
      <c r="K108" s="99">
        <v>3.35</v>
      </c>
      <c r="L108" s="100">
        <v>3.7</v>
      </c>
      <c r="M108" s="97" t="s">
        <v>53</v>
      </c>
      <c r="N108" s="101">
        <v>93.11</v>
      </c>
      <c r="O108" s="95"/>
      <c r="P108" s="95"/>
      <c r="Q108" s="95"/>
      <c r="R108" s="95"/>
      <c r="S108" s="95"/>
      <c r="T108" s="95"/>
      <c r="U108" s="95"/>
      <c r="V108" s="95"/>
      <c r="W108" s="95"/>
      <c r="X108" s="95"/>
    </row>
    <row r="109" spans="1:24" s="19" customFormat="1" ht="14.25">
      <c r="A109" s="94" t="s">
        <v>362</v>
      </c>
      <c r="B109" s="95" t="s">
        <v>369</v>
      </c>
      <c r="C109" s="96" t="s">
        <v>49</v>
      </c>
      <c r="D109" s="97" t="s">
        <v>273</v>
      </c>
      <c r="E109" s="179" t="s">
        <v>368</v>
      </c>
      <c r="F109" s="179" t="s">
        <v>57</v>
      </c>
      <c r="G109" s="98">
        <v>23.5</v>
      </c>
      <c r="H109" s="98">
        <v>110</v>
      </c>
      <c r="I109" s="98">
        <v>38.7</v>
      </c>
      <c r="J109" s="98">
        <v>0.71</v>
      </c>
      <c r="K109" s="99">
        <v>4.52</v>
      </c>
      <c r="L109" s="100">
        <v>4.8</v>
      </c>
      <c r="M109" s="97" t="s">
        <v>53</v>
      </c>
      <c r="N109" s="101">
        <v>93.11</v>
      </c>
      <c r="O109" s="95"/>
      <c r="P109" s="95"/>
      <c r="Q109" s="95"/>
      <c r="R109" s="95"/>
      <c r="S109" s="95"/>
      <c r="T109" s="95"/>
      <c r="U109" s="95"/>
      <c r="V109" s="95"/>
      <c r="W109" s="95"/>
      <c r="X109" s="95"/>
    </row>
    <row r="110" spans="1:24" s="19" customFormat="1" ht="14.25">
      <c r="A110" s="94" t="s">
        <v>362</v>
      </c>
      <c r="B110" s="95" t="s">
        <v>370</v>
      </c>
      <c r="C110" s="96" t="s">
        <v>49</v>
      </c>
      <c r="D110" s="97" t="s">
        <v>273</v>
      </c>
      <c r="E110" s="179" t="s">
        <v>368</v>
      </c>
      <c r="F110" s="179" t="s">
        <v>57</v>
      </c>
      <c r="G110" s="98">
        <v>14.3</v>
      </c>
      <c r="H110" s="98">
        <v>60</v>
      </c>
      <c r="I110" s="98">
        <v>15</v>
      </c>
      <c r="J110" s="98">
        <v>0.28</v>
      </c>
      <c r="K110" s="99">
        <v>1.39</v>
      </c>
      <c r="L110" s="100">
        <v>1.6</v>
      </c>
      <c r="M110" s="97" t="s">
        <v>53</v>
      </c>
      <c r="N110" s="101">
        <v>93.11</v>
      </c>
      <c r="O110" s="95"/>
      <c r="P110" s="95"/>
      <c r="Q110" s="95"/>
      <c r="R110" s="95"/>
      <c r="S110" s="95"/>
      <c r="T110" s="95"/>
      <c r="U110" s="95"/>
      <c r="V110" s="95"/>
      <c r="W110" s="95"/>
      <c r="X110" s="95"/>
    </row>
    <row r="111" spans="1:24" s="20" customFormat="1" ht="14.25">
      <c r="A111" s="94" t="s">
        <v>362</v>
      </c>
      <c r="B111" s="95" t="s">
        <v>371</v>
      </c>
      <c r="C111" s="96" t="s">
        <v>49</v>
      </c>
      <c r="D111" s="97" t="s">
        <v>273</v>
      </c>
      <c r="E111" s="179" t="s">
        <v>368</v>
      </c>
      <c r="F111" s="179" t="s">
        <v>57</v>
      </c>
      <c r="G111" s="98">
        <v>23</v>
      </c>
      <c r="H111" s="98">
        <v>106</v>
      </c>
      <c r="I111" s="98">
        <v>24.3</v>
      </c>
      <c r="J111" s="98">
        <v>0.94</v>
      </c>
      <c r="K111" s="99">
        <v>5.67</v>
      </c>
      <c r="L111" s="100">
        <v>5.67</v>
      </c>
      <c r="M111" s="97" t="s">
        <v>53</v>
      </c>
      <c r="N111" s="101">
        <v>93.11</v>
      </c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</row>
    <row r="112" spans="1:24" s="20" customFormat="1" ht="14.25">
      <c r="A112" s="94" t="s">
        <v>362</v>
      </c>
      <c r="B112" s="95" t="s">
        <v>372</v>
      </c>
      <c r="C112" s="96" t="s">
        <v>49</v>
      </c>
      <c r="D112" s="97" t="s">
        <v>273</v>
      </c>
      <c r="E112" s="179" t="s">
        <v>368</v>
      </c>
      <c r="F112" s="179" t="s">
        <v>57</v>
      </c>
      <c r="G112" s="98">
        <v>22</v>
      </c>
      <c r="H112" s="98">
        <v>135</v>
      </c>
      <c r="I112" s="98">
        <v>75.5</v>
      </c>
      <c r="J112" s="98">
        <v>2.73</v>
      </c>
      <c r="K112" s="99">
        <v>25.9</v>
      </c>
      <c r="L112" s="100">
        <v>27.7</v>
      </c>
      <c r="M112" s="97" t="s">
        <v>53</v>
      </c>
      <c r="N112" s="101">
        <v>93.11</v>
      </c>
      <c r="O112" s="95"/>
      <c r="P112" s="95"/>
      <c r="Q112" s="95"/>
      <c r="R112" s="95"/>
      <c r="S112" s="95"/>
      <c r="T112" s="95"/>
      <c r="U112" s="95"/>
      <c r="V112" s="95"/>
      <c r="W112" s="95"/>
      <c r="X112" s="95"/>
    </row>
    <row r="113" spans="1:24" s="20" customFormat="1" ht="14.25">
      <c r="A113" s="113" t="s">
        <v>362</v>
      </c>
      <c r="B113" s="189" t="s">
        <v>373</v>
      </c>
      <c r="C113" s="115" t="s">
        <v>49</v>
      </c>
      <c r="D113" s="116" t="s">
        <v>273</v>
      </c>
      <c r="E113" s="184" t="s">
        <v>368</v>
      </c>
      <c r="F113" s="184" t="s">
        <v>57</v>
      </c>
      <c r="G113" s="117">
        <v>18</v>
      </c>
      <c r="H113" s="117">
        <v>196</v>
      </c>
      <c r="I113" s="117">
        <v>51.6</v>
      </c>
      <c r="J113" s="117">
        <v>4.7</v>
      </c>
      <c r="K113" s="118">
        <v>40.6</v>
      </c>
      <c r="L113" s="119">
        <v>56.7</v>
      </c>
      <c r="M113" s="116" t="s">
        <v>53</v>
      </c>
      <c r="N113" s="120">
        <v>97.05</v>
      </c>
      <c r="O113" s="95"/>
      <c r="P113" s="95"/>
      <c r="Q113" s="95"/>
      <c r="R113" s="95"/>
      <c r="S113" s="95"/>
      <c r="T113" s="95"/>
      <c r="U113" s="95"/>
      <c r="V113" s="95"/>
      <c r="W113" s="95"/>
      <c r="X113" s="95"/>
    </row>
    <row r="114" ht="16.5">
      <c r="G114" s="190"/>
    </row>
    <row r="115" ht="16.5">
      <c r="G115" s="190"/>
    </row>
    <row r="116" ht="16.5">
      <c r="G116" s="190"/>
    </row>
    <row r="117" ht="16.5">
      <c r="G117" s="190"/>
    </row>
    <row r="118" ht="16.5">
      <c r="G118" s="190"/>
    </row>
    <row r="119" ht="16.5">
      <c r="G119" s="190"/>
    </row>
    <row r="120" ht="16.5">
      <c r="G120" s="190"/>
    </row>
    <row r="121" ht="16.5">
      <c r="G121" s="190"/>
    </row>
    <row r="122" ht="16.5">
      <c r="G122" s="190"/>
    </row>
    <row r="123" ht="16.5">
      <c r="G123" s="190"/>
    </row>
    <row r="124" ht="16.5">
      <c r="G124" s="190"/>
    </row>
    <row r="125" ht="16.5">
      <c r="G125" s="190"/>
    </row>
    <row r="126" ht="16.5">
      <c r="G126" s="190"/>
    </row>
    <row r="127" ht="16.5">
      <c r="G127" s="190"/>
    </row>
    <row r="128" ht="16.5">
      <c r="G128" s="190"/>
    </row>
    <row r="129" ht="16.5">
      <c r="G129" s="190"/>
    </row>
    <row r="130" ht="16.5">
      <c r="G130" s="190"/>
    </row>
    <row r="131" ht="16.5">
      <c r="G131" s="190"/>
    </row>
    <row r="132" ht="16.5">
      <c r="G132" s="190"/>
    </row>
    <row r="133" ht="16.5">
      <c r="G133" s="190"/>
    </row>
    <row r="134" ht="16.5">
      <c r="G134" s="190"/>
    </row>
    <row r="135" ht="16.5">
      <c r="G135" s="190"/>
    </row>
    <row r="136" ht="16.5">
      <c r="G136" s="190"/>
    </row>
    <row r="137" ht="16.5">
      <c r="G137" s="190"/>
    </row>
    <row r="138" ht="16.5">
      <c r="G138" s="190"/>
    </row>
    <row r="139" ht="16.5">
      <c r="G139" s="190"/>
    </row>
    <row r="140" ht="16.5">
      <c r="G140" s="190"/>
    </row>
    <row r="141" ht="16.5">
      <c r="G141" s="190"/>
    </row>
    <row r="142" ht="16.5">
      <c r="G142" s="190"/>
    </row>
    <row r="143" ht="16.5">
      <c r="G143" s="190"/>
    </row>
    <row r="144" ht="16.5">
      <c r="G144" s="190"/>
    </row>
    <row r="145" ht="16.5">
      <c r="G145" s="190"/>
    </row>
    <row r="146" ht="16.5">
      <c r="G146" s="190"/>
    </row>
    <row r="147" ht="16.5">
      <c r="G147" s="190"/>
    </row>
    <row r="148" ht="16.5">
      <c r="G148" s="190"/>
    </row>
    <row r="149" ht="16.5">
      <c r="G149" s="190"/>
    </row>
    <row r="150" ht="16.5">
      <c r="G150" s="190"/>
    </row>
    <row r="151" ht="16.5">
      <c r="G151" s="190"/>
    </row>
    <row r="152" ht="16.5">
      <c r="G152" s="190"/>
    </row>
    <row r="153" ht="16.5">
      <c r="G153" s="190"/>
    </row>
    <row r="154" ht="16.5">
      <c r="G154" s="190"/>
    </row>
    <row r="155" ht="16.5">
      <c r="G155" s="190"/>
    </row>
    <row r="156" ht="16.5">
      <c r="G156" s="190"/>
    </row>
    <row r="157" ht="16.5">
      <c r="G157" s="190"/>
    </row>
    <row r="158" ht="16.5">
      <c r="G158" s="190"/>
    </row>
    <row r="159" ht="16.5">
      <c r="G159" s="190"/>
    </row>
    <row r="160" ht="16.5">
      <c r="G160" s="190"/>
    </row>
    <row r="161" ht="16.5">
      <c r="G161" s="190"/>
    </row>
    <row r="162" ht="16.5">
      <c r="G162" s="190"/>
    </row>
    <row r="163" ht="16.5">
      <c r="G163" s="190"/>
    </row>
    <row r="164" ht="16.5">
      <c r="G164" s="190"/>
    </row>
    <row r="165" ht="16.5">
      <c r="G165" s="190"/>
    </row>
    <row r="166" ht="16.5">
      <c r="G166" s="190"/>
    </row>
    <row r="167" ht="16.5">
      <c r="G167" s="190"/>
    </row>
    <row r="168" ht="16.5">
      <c r="G168" s="190"/>
    </row>
    <row r="169" ht="16.5">
      <c r="G169" s="190"/>
    </row>
    <row r="170" ht="16.5">
      <c r="G170" s="190"/>
    </row>
    <row r="171" ht="16.5">
      <c r="G171" s="190"/>
    </row>
    <row r="172" ht="16.5">
      <c r="G172" s="190"/>
    </row>
    <row r="173" ht="16.5">
      <c r="G173" s="190"/>
    </row>
    <row r="174" ht="16.5">
      <c r="G174" s="190"/>
    </row>
    <row r="175" ht="16.5">
      <c r="G175" s="190"/>
    </row>
    <row r="176" ht="16.5">
      <c r="G176" s="190"/>
    </row>
    <row r="177" ht="16.5">
      <c r="G177" s="190"/>
    </row>
    <row r="178" ht="16.5">
      <c r="G178" s="190"/>
    </row>
    <row r="179" ht="16.5">
      <c r="G179" s="190"/>
    </row>
    <row r="180" ht="16.5">
      <c r="G180" s="190"/>
    </row>
    <row r="181" ht="16.5">
      <c r="G181" s="190"/>
    </row>
    <row r="182" ht="16.5">
      <c r="G182" s="190"/>
    </row>
    <row r="183" ht="16.5">
      <c r="G183" s="190"/>
    </row>
    <row r="184" ht="16.5">
      <c r="G184" s="190"/>
    </row>
    <row r="185" ht="16.5">
      <c r="G185" s="190"/>
    </row>
    <row r="186" ht="16.5">
      <c r="G186" s="190"/>
    </row>
    <row r="187" ht="16.5">
      <c r="G187" s="190"/>
    </row>
    <row r="188" ht="16.5">
      <c r="G188" s="190"/>
    </row>
    <row r="189" ht="16.5">
      <c r="G189" s="190"/>
    </row>
    <row r="190" ht="16.5">
      <c r="G190" s="190"/>
    </row>
    <row r="191" ht="16.5">
      <c r="G191" s="190"/>
    </row>
    <row r="192" ht="16.5">
      <c r="G192" s="190"/>
    </row>
    <row r="193" ht="16.5">
      <c r="G193" s="190"/>
    </row>
    <row r="194" ht="16.5">
      <c r="G194" s="190"/>
    </row>
    <row r="195" ht="16.5">
      <c r="G195" s="190"/>
    </row>
    <row r="196" ht="16.5">
      <c r="G196" s="190"/>
    </row>
    <row r="197" ht="16.5">
      <c r="G197" s="190"/>
    </row>
    <row r="198" ht="16.5">
      <c r="G198" s="190"/>
    </row>
    <row r="199" ht="16.5">
      <c r="G199" s="190"/>
    </row>
    <row r="200" ht="16.5">
      <c r="G200" s="190"/>
    </row>
    <row r="201" ht="16.5">
      <c r="G201" s="190"/>
    </row>
    <row r="202" ht="16.5">
      <c r="G202" s="190"/>
    </row>
    <row r="203" ht="16.5">
      <c r="G203" s="190"/>
    </row>
    <row r="204" ht="16.5">
      <c r="G204" s="190"/>
    </row>
    <row r="205" ht="16.5">
      <c r="G205" s="190"/>
    </row>
    <row r="206" ht="16.5">
      <c r="G206" s="190"/>
    </row>
    <row r="207" ht="16.5">
      <c r="G207" s="190"/>
    </row>
    <row r="208" ht="16.5">
      <c r="G208" s="190"/>
    </row>
    <row r="209" ht="16.5">
      <c r="G209" s="190"/>
    </row>
    <row r="210" ht="16.5">
      <c r="G210" s="190"/>
    </row>
    <row r="211" ht="16.5">
      <c r="G211" s="190"/>
    </row>
    <row r="212" ht="16.5">
      <c r="G212" s="190"/>
    </row>
    <row r="213" ht="16.5">
      <c r="G213" s="190"/>
    </row>
    <row r="214" ht="16.5">
      <c r="G214" s="190"/>
    </row>
    <row r="215" ht="16.5">
      <c r="G215" s="190"/>
    </row>
    <row r="216" ht="16.5">
      <c r="G216" s="190"/>
    </row>
    <row r="217" ht="16.5">
      <c r="G217" s="190"/>
    </row>
    <row r="218" ht="16.5">
      <c r="G218" s="190"/>
    </row>
    <row r="219" ht="16.5">
      <c r="G219" s="190"/>
    </row>
    <row r="220" ht="16.5">
      <c r="G220" s="190"/>
    </row>
    <row r="221" ht="16.5">
      <c r="G221" s="190"/>
    </row>
    <row r="222" ht="16.5">
      <c r="G222" s="190"/>
    </row>
    <row r="223" ht="16.5">
      <c r="G223" s="190"/>
    </row>
    <row r="224" ht="16.5">
      <c r="G224" s="190"/>
    </row>
    <row r="225" ht="16.5">
      <c r="G225" s="190"/>
    </row>
    <row r="226" ht="16.5">
      <c r="G226" s="190"/>
    </row>
    <row r="227" ht="16.5">
      <c r="G227" s="190"/>
    </row>
    <row r="228" ht="16.5">
      <c r="G228" s="190"/>
    </row>
    <row r="229" ht="16.5">
      <c r="G229" s="190"/>
    </row>
    <row r="230" ht="16.5">
      <c r="G230" s="190"/>
    </row>
    <row r="231" ht="16.5">
      <c r="G231" s="190"/>
    </row>
    <row r="232" ht="16.5">
      <c r="G232" s="190"/>
    </row>
    <row r="233" ht="16.5">
      <c r="G233" s="190"/>
    </row>
    <row r="234" ht="16.5">
      <c r="G234" s="190"/>
    </row>
    <row r="235" ht="16.5">
      <c r="G235" s="190"/>
    </row>
    <row r="236" ht="16.5">
      <c r="G236" s="190"/>
    </row>
    <row r="237" ht="16.5">
      <c r="G237" s="190"/>
    </row>
    <row r="238" ht="16.5">
      <c r="G238" s="190"/>
    </row>
    <row r="239" ht="16.5">
      <c r="G239" s="190"/>
    </row>
    <row r="240" ht="16.5">
      <c r="G240" s="190"/>
    </row>
    <row r="241" ht="16.5">
      <c r="G241" s="190"/>
    </row>
    <row r="242" ht="16.5">
      <c r="G242" s="190"/>
    </row>
    <row r="243" ht="16.5">
      <c r="G243" s="190"/>
    </row>
    <row r="244" ht="16.5">
      <c r="G244" s="190"/>
    </row>
    <row r="245" ht="16.5">
      <c r="G245" s="190"/>
    </row>
    <row r="246" ht="16.5">
      <c r="G246" s="190"/>
    </row>
    <row r="247" ht="16.5">
      <c r="G247" s="190"/>
    </row>
    <row r="248" ht="16.5">
      <c r="G248" s="190"/>
    </row>
    <row r="249" ht="16.5">
      <c r="G249" s="190"/>
    </row>
    <row r="250" ht="16.5">
      <c r="G250" s="190"/>
    </row>
    <row r="251" ht="16.5">
      <c r="G251" s="190"/>
    </row>
    <row r="252" ht="16.5">
      <c r="G252" s="190"/>
    </row>
    <row r="253" ht="16.5">
      <c r="G253" s="190"/>
    </row>
    <row r="254" ht="16.5">
      <c r="G254" s="190"/>
    </row>
    <row r="255" ht="16.5">
      <c r="G255" s="190"/>
    </row>
    <row r="256" ht="16.5">
      <c r="G256" s="190"/>
    </row>
    <row r="257" ht="16.5">
      <c r="G257" s="190"/>
    </row>
    <row r="258" ht="16.5">
      <c r="G258" s="190"/>
    </row>
    <row r="259" ht="16.5">
      <c r="G259" s="190"/>
    </row>
    <row r="260" ht="16.5">
      <c r="G260" s="190"/>
    </row>
    <row r="261" ht="16.5">
      <c r="G261" s="190"/>
    </row>
    <row r="262" ht="16.5">
      <c r="G262" s="190"/>
    </row>
    <row r="263" ht="16.5">
      <c r="G263" s="190"/>
    </row>
    <row r="264" ht="16.5">
      <c r="G264" s="190"/>
    </row>
    <row r="265" ht="16.5">
      <c r="G265" s="190"/>
    </row>
    <row r="266" ht="16.5">
      <c r="G266" s="190"/>
    </row>
    <row r="267" ht="16.5">
      <c r="G267" s="190"/>
    </row>
    <row r="268" ht="16.5">
      <c r="G268" s="190"/>
    </row>
    <row r="269" ht="16.5">
      <c r="G269" s="190"/>
    </row>
    <row r="270" ht="16.5">
      <c r="G270" s="190"/>
    </row>
    <row r="271" ht="16.5">
      <c r="G271" s="190"/>
    </row>
    <row r="272" ht="16.5">
      <c r="G272" s="190"/>
    </row>
    <row r="273" ht="16.5">
      <c r="G273" s="190"/>
    </row>
    <row r="274" ht="16.5">
      <c r="G274" s="190"/>
    </row>
    <row r="275" ht="16.5">
      <c r="G275" s="190"/>
    </row>
    <row r="276" ht="16.5">
      <c r="G276" s="190"/>
    </row>
    <row r="277" ht="16.5">
      <c r="G277" s="190"/>
    </row>
    <row r="278" ht="16.5">
      <c r="G278" s="190"/>
    </row>
    <row r="279" ht="16.5">
      <c r="G279" s="190"/>
    </row>
    <row r="280" ht="16.5">
      <c r="G280" s="190"/>
    </row>
    <row r="281" ht="16.5">
      <c r="G281" s="190"/>
    </row>
    <row r="282" ht="16.5">
      <c r="G282" s="190"/>
    </row>
    <row r="283" ht="16.5">
      <c r="G283" s="190"/>
    </row>
    <row r="284" ht="16.5">
      <c r="G284" s="190"/>
    </row>
    <row r="285" ht="16.5">
      <c r="G285" s="190"/>
    </row>
    <row r="286" ht="16.5">
      <c r="G286" s="190"/>
    </row>
    <row r="287" ht="16.5">
      <c r="G287" s="190"/>
    </row>
    <row r="288" ht="16.5">
      <c r="G288" s="190"/>
    </row>
    <row r="289" ht="16.5">
      <c r="G289" s="190"/>
    </row>
    <row r="290" ht="16.5">
      <c r="G290" s="190"/>
    </row>
    <row r="291" ht="16.5">
      <c r="G291" s="190"/>
    </row>
    <row r="292" ht="16.5">
      <c r="G292" s="190"/>
    </row>
    <row r="293" ht="16.5">
      <c r="G293" s="190"/>
    </row>
    <row r="294" ht="16.5">
      <c r="G294" s="190"/>
    </row>
    <row r="295" ht="16.5">
      <c r="G295" s="190"/>
    </row>
    <row r="296" ht="16.5">
      <c r="G296" s="190"/>
    </row>
    <row r="297" ht="16.5">
      <c r="G297" s="190"/>
    </row>
    <row r="298" ht="16.5">
      <c r="G298" s="190"/>
    </row>
    <row r="299" ht="16.5">
      <c r="G299" s="190"/>
    </row>
    <row r="300" ht="16.5">
      <c r="G300" s="190"/>
    </row>
    <row r="301" ht="16.5">
      <c r="G301" s="190"/>
    </row>
    <row r="302" ht="16.5">
      <c r="G302" s="190"/>
    </row>
    <row r="303" ht="16.5">
      <c r="G303" s="190"/>
    </row>
    <row r="304" ht="16.5">
      <c r="G304" s="190"/>
    </row>
    <row r="305" ht="16.5">
      <c r="G305" s="190"/>
    </row>
    <row r="306" ht="16.5">
      <c r="G306" s="190"/>
    </row>
    <row r="307" ht="16.5">
      <c r="G307" s="190"/>
    </row>
    <row r="308" ht="16.5">
      <c r="G308" s="190"/>
    </row>
    <row r="309" ht="16.5">
      <c r="G309" s="190"/>
    </row>
    <row r="310" ht="16.5">
      <c r="G310" s="190"/>
    </row>
    <row r="311" ht="16.5">
      <c r="G311" s="190"/>
    </row>
    <row r="312" ht="16.5">
      <c r="G312" s="190"/>
    </row>
    <row r="313" ht="16.5">
      <c r="G313" s="190"/>
    </row>
    <row r="314" ht="16.5">
      <c r="G314" s="190"/>
    </row>
    <row r="315" ht="16.5">
      <c r="G315" s="190"/>
    </row>
    <row r="316" ht="16.5">
      <c r="G316" s="190"/>
    </row>
    <row r="317" ht="16.5">
      <c r="G317" s="190"/>
    </row>
    <row r="318" ht="16.5">
      <c r="G318" s="190"/>
    </row>
    <row r="319" ht="16.5">
      <c r="G319" s="190"/>
    </row>
    <row r="320" ht="16.5">
      <c r="G320" s="190"/>
    </row>
    <row r="321" ht="16.5">
      <c r="G321" s="190"/>
    </row>
    <row r="322" ht="16.5">
      <c r="G322" s="190"/>
    </row>
    <row r="323" ht="16.5">
      <c r="G323" s="190"/>
    </row>
    <row r="324" ht="16.5">
      <c r="G324" s="190"/>
    </row>
    <row r="325" ht="16.5">
      <c r="G325" s="190"/>
    </row>
    <row r="326" ht="16.5">
      <c r="G326" s="190"/>
    </row>
    <row r="327" ht="16.5">
      <c r="G327" s="190"/>
    </row>
    <row r="328" ht="16.5">
      <c r="G328" s="190"/>
    </row>
    <row r="329" ht="16.5">
      <c r="G329" s="190"/>
    </row>
    <row r="330" ht="16.5">
      <c r="G330" s="190"/>
    </row>
    <row r="331" ht="16.5">
      <c r="G331" s="190"/>
    </row>
    <row r="332" ht="16.5">
      <c r="G332" s="190"/>
    </row>
    <row r="333" ht="16.5">
      <c r="G333" s="190"/>
    </row>
    <row r="334" ht="16.5">
      <c r="G334" s="190"/>
    </row>
    <row r="335" ht="16.5">
      <c r="G335" s="190"/>
    </row>
    <row r="336" ht="16.5">
      <c r="G336" s="190"/>
    </row>
    <row r="337" ht="16.5">
      <c r="G337" s="190"/>
    </row>
    <row r="338" ht="16.5">
      <c r="G338" s="190"/>
    </row>
    <row r="339" ht="16.5">
      <c r="G339" s="190"/>
    </row>
    <row r="340" ht="16.5">
      <c r="G340" s="190"/>
    </row>
    <row r="341" ht="16.5">
      <c r="G341" s="190"/>
    </row>
    <row r="342" ht="16.5">
      <c r="G342" s="190"/>
    </row>
    <row r="343" ht="16.5">
      <c r="G343" s="190"/>
    </row>
    <row r="344" ht="16.5">
      <c r="G344" s="190"/>
    </row>
    <row r="345" ht="16.5">
      <c r="G345" s="190"/>
    </row>
    <row r="346" ht="16.5">
      <c r="G346" s="190"/>
    </row>
    <row r="347" ht="16.5">
      <c r="G347" s="190"/>
    </row>
    <row r="348" ht="16.5">
      <c r="G348" s="190"/>
    </row>
    <row r="349" ht="16.5">
      <c r="G349" s="190"/>
    </row>
    <row r="350" ht="16.5">
      <c r="G350" s="190"/>
    </row>
    <row r="351" ht="16.5">
      <c r="G351" s="190"/>
    </row>
    <row r="352" ht="16.5">
      <c r="G352" s="190"/>
    </row>
    <row r="353" ht="16.5">
      <c r="G353" s="190"/>
    </row>
    <row r="354" ht="16.5">
      <c r="G354" s="190"/>
    </row>
    <row r="355" ht="16.5">
      <c r="G355" s="190"/>
    </row>
    <row r="356" ht="16.5">
      <c r="G356" s="190"/>
    </row>
    <row r="357" ht="16.5">
      <c r="G357" s="190"/>
    </row>
    <row r="358" ht="16.5">
      <c r="G358" s="190"/>
    </row>
    <row r="359" ht="16.5">
      <c r="G359" s="190"/>
    </row>
    <row r="360" ht="16.5">
      <c r="G360" s="190"/>
    </row>
    <row r="361" ht="16.5">
      <c r="G361" s="190"/>
    </row>
    <row r="362" ht="16.5">
      <c r="G362" s="190"/>
    </row>
    <row r="363" ht="16.5">
      <c r="G363" s="190"/>
    </row>
    <row r="364" ht="16.5">
      <c r="G364" s="190"/>
    </row>
    <row r="365" ht="16.5">
      <c r="G365" s="190"/>
    </row>
    <row r="366" ht="16.5">
      <c r="G366" s="190"/>
    </row>
    <row r="367" ht="16.5">
      <c r="G367" s="190"/>
    </row>
    <row r="368" ht="16.5">
      <c r="G368" s="190"/>
    </row>
    <row r="369" ht="16.5">
      <c r="G369" s="190"/>
    </row>
    <row r="370" ht="16.5">
      <c r="G370" s="190"/>
    </row>
    <row r="371" ht="16.5">
      <c r="G371" s="190"/>
    </row>
    <row r="372" ht="16.5">
      <c r="G372" s="190"/>
    </row>
    <row r="373" ht="16.5">
      <c r="G373" s="190"/>
    </row>
    <row r="374" ht="16.5">
      <c r="G374" s="190"/>
    </row>
    <row r="375" ht="16.5">
      <c r="G375" s="190"/>
    </row>
    <row r="376" ht="16.5">
      <c r="G376" s="190"/>
    </row>
    <row r="377" ht="16.5">
      <c r="G377" s="190"/>
    </row>
    <row r="378" ht="16.5">
      <c r="G378" s="190"/>
    </row>
    <row r="379" ht="16.5">
      <c r="G379" s="190"/>
    </row>
    <row r="380" ht="16.5">
      <c r="G380" s="190"/>
    </row>
    <row r="381" ht="16.5">
      <c r="G381" s="190"/>
    </row>
    <row r="382" ht="16.5">
      <c r="G382" s="190"/>
    </row>
    <row r="383" ht="16.5">
      <c r="G383" s="190"/>
    </row>
    <row r="384" ht="16.5">
      <c r="G384" s="190"/>
    </row>
    <row r="385" ht="16.5">
      <c r="G385" s="190"/>
    </row>
    <row r="386" ht="16.5">
      <c r="G386" s="190"/>
    </row>
    <row r="387" ht="16.5">
      <c r="G387" s="190"/>
    </row>
    <row r="388" ht="16.5">
      <c r="G388" s="190"/>
    </row>
    <row r="389" ht="16.5">
      <c r="G389" s="190"/>
    </row>
    <row r="390" ht="16.5">
      <c r="G390" s="190"/>
    </row>
    <row r="391" ht="16.5">
      <c r="G391" s="190"/>
    </row>
    <row r="392" ht="16.5">
      <c r="G392" s="190"/>
    </row>
    <row r="393" ht="16.5">
      <c r="G393" s="190"/>
    </row>
    <row r="394" ht="16.5">
      <c r="G394" s="190"/>
    </row>
    <row r="395" ht="16.5">
      <c r="G395" s="190"/>
    </row>
    <row r="396" ht="16.5">
      <c r="G396" s="190"/>
    </row>
    <row r="397" ht="16.5">
      <c r="G397" s="190"/>
    </row>
    <row r="398" ht="16.5">
      <c r="G398" s="190"/>
    </row>
    <row r="399" ht="16.5">
      <c r="G399" s="190"/>
    </row>
    <row r="400" ht="16.5">
      <c r="G400" s="190"/>
    </row>
    <row r="401" ht="16.5">
      <c r="G401" s="190"/>
    </row>
    <row r="402" ht="16.5">
      <c r="G402" s="190"/>
    </row>
    <row r="403" ht="16.5">
      <c r="G403" s="190"/>
    </row>
    <row r="404" ht="16.5">
      <c r="G404" s="190"/>
    </row>
    <row r="405" ht="16.5">
      <c r="G405" s="190"/>
    </row>
    <row r="406" ht="16.5">
      <c r="G406" s="190"/>
    </row>
    <row r="407" ht="16.5">
      <c r="G407" s="190"/>
    </row>
    <row r="408" ht="16.5">
      <c r="G408" s="190"/>
    </row>
    <row r="409" ht="16.5">
      <c r="G409" s="190"/>
    </row>
    <row r="410" ht="16.5">
      <c r="G410" s="190"/>
    </row>
    <row r="411" ht="16.5">
      <c r="G411" s="190"/>
    </row>
    <row r="412" ht="16.5">
      <c r="G412" s="190"/>
    </row>
    <row r="413" ht="16.5">
      <c r="G413" s="190"/>
    </row>
    <row r="414" ht="16.5">
      <c r="G414" s="190"/>
    </row>
    <row r="415" ht="16.5">
      <c r="G415" s="190"/>
    </row>
    <row r="416" ht="16.5">
      <c r="G416" s="190"/>
    </row>
    <row r="417" ht="16.5">
      <c r="G417" s="190"/>
    </row>
    <row r="418" ht="16.5">
      <c r="G418" s="190"/>
    </row>
    <row r="419" ht="16.5">
      <c r="G419" s="190"/>
    </row>
    <row r="420" ht="16.5">
      <c r="G420" s="190"/>
    </row>
    <row r="421" ht="16.5">
      <c r="G421" s="190"/>
    </row>
    <row r="422" ht="16.5">
      <c r="G422" s="190"/>
    </row>
    <row r="423" ht="16.5">
      <c r="G423" s="190"/>
    </row>
    <row r="424" ht="16.5">
      <c r="G424" s="190"/>
    </row>
    <row r="425" ht="16.5">
      <c r="G425" s="190"/>
    </row>
    <row r="426" ht="16.5">
      <c r="G426" s="190"/>
    </row>
    <row r="427" ht="16.5">
      <c r="G427" s="190"/>
    </row>
    <row r="428" ht="16.5">
      <c r="G428" s="190"/>
    </row>
    <row r="429" ht="16.5">
      <c r="G429" s="190"/>
    </row>
    <row r="430" ht="16.5">
      <c r="G430" s="190"/>
    </row>
    <row r="431" ht="16.5">
      <c r="G431" s="190"/>
    </row>
    <row r="432" ht="16.5">
      <c r="G432" s="190"/>
    </row>
    <row r="433" ht="16.5">
      <c r="G433" s="190"/>
    </row>
    <row r="434" ht="16.5">
      <c r="G434" s="190"/>
    </row>
    <row r="435" ht="16.5">
      <c r="G435" s="190"/>
    </row>
    <row r="436" ht="16.5">
      <c r="G436" s="190"/>
    </row>
    <row r="437" ht="16.5">
      <c r="G437" s="190"/>
    </row>
    <row r="438" ht="16.5">
      <c r="G438" s="190"/>
    </row>
    <row r="439" ht="16.5">
      <c r="G439" s="190"/>
    </row>
    <row r="440" ht="16.5">
      <c r="G440" s="190"/>
    </row>
    <row r="441" ht="16.5">
      <c r="G441" s="190"/>
    </row>
    <row r="442" ht="16.5">
      <c r="G442" s="190"/>
    </row>
    <row r="443" ht="16.5">
      <c r="G443" s="190"/>
    </row>
    <row r="444" ht="16.5">
      <c r="G444" s="190"/>
    </row>
    <row r="445" ht="16.5">
      <c r="G445" s="190"/>
    </row>
    <row r="446" ht="16.5">
      <c r="G446" s="190"/>
    </row>
    <row r="447" ht="16.5">
      <c r="G447" s="190"/>
    </row>
    <row r="448" ht="16.5">
      <c r="G448" s="190"/>
    </row>
    <row r="449" ht="16.5">
      <c r="G449" s="190"/>
    </row>
    <row r="450" ht="16.5">
      <c r="G450" s="190"/>
    </row>
    <row r="451" ht="16.5">
      <c r="G451" s="190"/>
    </row>
    <row r="452" ht="16.5">
      <c r="G452" s="190"/>
    </row>
    <row r="453" ht="16.5">
      <c r="G453" s="190"/>
    </row>
    <row r="454" ht="16.5">
      <c r="G454" s="190"/>
    </row>
    <row r="455" ht="16.5">
      <c r="G455" s="190"/>
    </row>
    <row r="456" ht="16.5">
      <c r="G456" s="190"/>
    </row>
    <row r="457" ht="16.5">
      <c r="G457" s="190"/>
    </row>
    <row r="458" ht="16.5">
      <c r="G458" s="190"/>
    </row>
    <row r="459" ht="16.5">
      <c r="G459" s="190"/>
    </row>
    <row r="460" ht="16.5">
      <c r="G460" s="190"/>
    </row>
    <row r="461" ht="16.5">
      <c r="G461" s="190"/>
    </row>
    <row r="462" ht="16.5">
      <c r="G462" s="190"/>
    </row>
    <row r="463" ht="16.5">
      <c r="G463" s="190"/>
    </row>
    <row r="464" ht="16.5">
      <c r="G464" s="190"/>
    </row>
    <row r="465" ht="16.5">
      <c r="G465" s="190"/>
    </row>
    <row r="466" ht="16.5">
      <c r="G466" s="190"/>
    </row>
    <row r="467" ht="16.5">
      <c r="G467" s="190"/>
    </row>
    <row r="468" ht="16.5">
      <c r="G468" s="190"/>
    </row>
    <row r="469" ht="16.5">
      <c r="G469" s="190"/>
    </row>
    <row r="470" ht="16.5">
      <c r="G470" s="190"/>
    </row>
    <row r="471" ht="16.5">
      <c r="G471" s="190"/>
    </row>
    <row r="472" ht="16.5">
      <c r="G472" s="190"/>
    </row>
    <row r="473" ht="16.5">
      <c r="G473" s="190"/>
    </row>
    <row r="474" ht="16.5">
      <c r="G474" s="190"/>
    </row>
    <row r="475" ht="16.5">
      <c r="G475" s="190"/>
    </row>
    <row r="476" ht="16.5">
      <c r="G476" s="190"/>
    </row>
    <row r="477" ht="16.5">
      <c r="G477" s="190"/>
    </row>
    <row r="478" ht="16.5">
      <c r="G478" s="190"/>
    </row>
    <row r="479" ht="16.5">
      <c r="G479" s="190"/>
    </row>
    <row r="480" ht="16.5">
      <c r="G480" s="190"/>
    </row>
    <row r="481" ht="16.5">
      <c r="G481" s="190"/>
    </row>
    <row r="482" ht="16.5">
      <c r="G482" s="190"/>
    </row>
    <row r="483" ht="16.5">
      <c r="G483" s="190"/>
    </row>
    <row r="484" ht="16.5">
      <c r="G484" s="190"/>
    </row>
    <row r="485" ht="16.5">
      <c r="G485" s="190"/>
    </row>
    <row r="486" ht="16.5">
      <c r="G486" s="190"/>
    </row>
    <row r="487" ht="16.5">
      <c r="G487" s="190"/>
    </row>
    <row r="488" ht="16.5">
      <c r="G488" s="190"/>
    </row>
    <row r="489" ht="16.5">
      <c r="G489" s="190"/>
    </row>
    <row r="490" ht="16.5">
      <c r="G490" s="190"/>
    </row>
    <row r="491" ht="16.5">
      <c r="G491" s="190"/>
    </row>
    <row r="492" ht="16.5">
      <c r="G492" s="190"/>
    </row>
    <row r="493" ht="16.5">
      <c r="G493" s="190"/>
    </row>
    <row r="494" ht="16.5">
      <c r="G494" s="190"/>
    </row>
    <row r="495" ht="16.5">
      <c r="G495" s="190"/>
    </row>
    <row r="496" ht="16.5">
      <c r="G496" s="190"/>
    </row>
    <row r="497" ht="16.5">
      <c r="G497" s="190"/>
    </row>
    <row r="498" ht="16.5">
      <c r="G498" s="190"/>
    </row>
    <row r="499" ht="16.5">
      <c r="G499" s="190"/>
    </row>
    <row r="500" ht="16.5">
      <c r="G500" s="190"/>
    </row>
    <row r="501" ht="16.5">
      <c r="G501" s="190"/>
    </row>
    <row r="502" ht="16.5">
      <c r="G502" s="190"/>
    </row>
    <row r="503" ht="16.5">
      <c r="G503" s="190"/>
    </row>
    <row r="504" ht="16.5">
      <c r="G504" s="190"/>
    </row>
    <row r="505" ht="16.5">
      <c r="G505" s="190"/>
    </row>
    <row r="506" ht="16.5">
      <c r="G506" s="190"/>
    </row>
    <row r="507" ht="16.5">
      <c r="G507" s="190"/>
    </row>
    <row r="508" ht="16.5">
      <c r="G508" s="190"/>
    </row>
    <row r="509" ht="16.5">
      <c r="G509" s="190"/>
    </row>
    <row r="510" ht="16.5">
      <c r="G510" s="190"/>
    </row>
    <row r="511" ht="16.5">
      <c r="G511" s="190"/>
    </row>
    <row r="512" ht="16.5">
      <c r="G512" s="190"/>
    </row>
    <row r="513" ht="16.5">
      <c r="G513" s="190"/>
    </row>
    <row r="514" ht="16.5">
      <c r="G514" s="190"/>
    </row>
    <row r="515" ht="16.5">
      <c r="G515" s="190"/>
    </row>
    <row r="516" ht="16.5">
      <c r="G516" s="190"/>
    </row>
    <row r="517" ht="16.5">
      <c r="G517" s="190"/>
    </row>
    <row r="518" ht="16.5">
      <c r="G518" s="190"/>
    </row>
    <row r="519" ht="16.5">
      <c r="G519" s="190"/>
    </row>
    <row r="520" ht="16.5">
      <c r="G520" s="190"/>
    </row>
    <row r="521" ht="16.5">
      <c r="G521" s="190"/>
    </row>
    <row r="522" ht="16.5">
      <c r="G522" s="190"/>
    </row>
    <row r="523" ht="16.5">
      <c r="G523" s="190"/>
    </row>
    <row r="524" ht="16.5">
      <c r="G524" s="190"/>
    </row>
    <row r="525" ht="16.5">
      <c r="G525" s="190"/>
    </row>
    <row r="526" ht="16.5">
      <c r="G526" s="190"/>
    </row>
    <row r="527" ht="16.5">
      <c r="G527" s="190"/>
    </row>
    <row r="528" ht="16.5">
      <c r="G528" s="190"/>
    </row>
    <row r="529" ht="16.5">
      <c r="G529" s="190"/>
    </row>
    <row r="530" ht="16.5">
      <c r="G530" s="190"/>
    </row>
    <row r="531" ht="16.5">
      <c r="G531" s="190"/>
    </row>
    <row r="532" ht="16.5">
      <c r="G532" s="190"/>
    </row>
    <row r="533" ht="16.5">
      <c r="G533" s="190"/>
    </row>
    <row r="534" ht="16.5">
      <c r="G534" s="190"/>
    </row>
    <row r="535" ht="16.5">
      <c r="G535" s="190"/>
    </row>
    <row r="536" ht="16.5">
      <c r="G536" s="190"/>
    </row>
    <row r="537" ht="16.5">
      <c r="G537" s="190"/>
    </row>
    <row r="538" ht="16.5">
      <c r="G538" s="190"/>
    </row>
    <row r="539" ht="16.5">
      <c r="G539" s="190"/>
    </row>
    <row r="540" ht="16.5">
      <c r="G540" s="190"/>
    </row>
    <row r="541" ht="16.5">
      <c r="G541" s="190"/>
    </row>
    <row r="542" ht="16.5">
      <c r="G542" s="190"/>
    </row>
    <row r="543" ht="16.5">
      <c r="G543" s="190"/>
    </row>
    <row r="544" ht="16.5">
      <c r="G544" s="190"/>
    </row>
    <row r="545" ht="16.5">
      <c r="G545" s="190"/>
    </row>
    <row r="546" ht="16.5">
      <c r="G546" s="190"/>
    </row>
    <row r="547" ht="16.5">
      <c r="G547" s="190"/>
    </row>
    <row r="548" ht="16.5">
      <c r="G548" s="190"/>
    </row>
    <row r="549" ht="16.5">
      <c r="G549" s="190"/>
    </row>
    <row r="550" ht="16.5">
      <c r="G550" s="190"/>
    </row>
    <row r="551" ht="16.5">
      <c r="G551" s="190"/>
    </row>
    <row r="552" ht="16.5">
      <c r="G552" s="190"/>
    </row>
    <row r="553" ht="16.5">
      <c r="G553" s="190"/>
    </row>
    <row r="554" ht="16.5">
      <c r="G554" s="190"/>
    </row>
    <row r="555" ht="16.5">
      <c r="G555" s="190"/>
    </row>
    <row r="556" ht="16.5">
      <c r="G556" s="190"/>
    </row>
    <row r="557" ht="16.5">
      <c r="G557" s="190"/>
    </row>
    <row r="558" ht="16.5">
      <c r="G558" s="190"/>
    </row>
    <row r="559" ht="16.5">
      <c r="G559" s="190"/>
    </row>
    <row r="560" ht="16.5">
      <c r="G560" s="190"/>
    </row>
    <row r="561" ht="16.5">
      <c r="G561" s="190"/>
    </row>
    <row r="562" ht="16.5">
      <c r="G562" s="190"/>
    </row>
    <row r="563" ht="16.5">
      <c r="G563" s="190"/>
    </row>
    <row r="564" ht="16.5">
      <c r="G564" s="190"/>
    </row>
    <row r="565" ht="16.5">
      <c r="G565" s="190"/>
    </row>
    <row r="566" ht="16.5">
      <c r="G566" s="190"/>
    </row>
    <row r="567" ht="16.5">
      <c r="G567" s="190"/>
    </row>
    <row r="568" ht="16.5">
      <c r="G568" s="190"/>
    </row>
    <row r="569" ht="16.5">
      <c r="G569" s="190"/>
    </row>
    <row r="570" ht="16.5">
      <c r="G570" s="190"/>
    </row>
    <row r="571" ht="16.5">
      <c r="G571" s="190"/>
    </row>
    <row r="572" ht="16.5">
      <c r="G572" s="190"/>
    </row>
    <row r="573" ht="16.5">
      <c r="G573" s="190"/>
    </row>
    <row r="574" ht="16.5">
      <c r="G574" s="190"/>
    </row>
    <row r="575" ht="16.5">
      <c r="G575" s="190"/>
    </row>
    <row r="576" ht="16.5">
      <c r="G576" s="190"/>
    </row>
    <row r="577" ht="16.5">
      <c r="G577" s="190"/>
    </row>
    <row r="578" ht="16.5">
      <c r="G578" s="190"/>
    </row>
    <row r="579" ht="16.5">
      <c r="G579" s="190"/>
    </row>
    <row r="580" ht="16.5">
      <c r="G580" s="190"/>
    </row>
    <row r="581" ht="16.5">
      <c r="G581" s="190"/>
    </row>
    <row r="582" ht="16.5">
      <c r="G582" s="190"/>
    </row>
    <row r="583" ht="16.5">
      <c r="G583" s="190"/>
    </row>
    <row r="584" ht="16.5">
      <c r="G584" s="190"/>
    </row>
    <row r="585" ht="16.5">
      <c r="G585" s="190"/>
    </row>
    <row r="586" ht="16.5">
      <c r="G586" s="190"/>
    </row>
    <row r="587" ht="16.5">
      <c r="G587" s="190"/>
    </row>
    <row r="588" ht="16.5">
      <c r="G588" s="190"/>
    </row>
    <row r="589" ht="16.5">
      <c r="G589" s="190"/>
    </row>
    <row r="590" ht="16.5">
      <c r="G590" s="190"/>
    </row>
    <row r="591" ht="16.5">
      <c r="G591" s="190"/>
    </row>
    <row r="592" ht="16.5">
      <c r="G592" s="190"/>
    </row>
    <row r="593" ht="16.5">
      <c r="G593" s="190"/>
    </row>
    <row r="594" ht="16.5">
      <c r="G594" s="190"/>
    </row>
    <row r="595" ht="16.5">
      <c r="G595" s="190"/>
    </row>
    <row r="596" ht="16.5">
      <c r="G596" s="190"/>
    </row>
    <row r="597" ht="16.5">
      <c r="G597" s="190"/>
    </row>
    <row r="598" ht="16.5">
      <c r="G598" s="190"/>
    </row>
    <row r="599" ht="16.5">
      <c r="G599" s="190"/>
    </row>
    <row r="600" ht="16.5">
      <c r="G600" s="190"/>
    </row>
    <row r="601" ht="16.5">
      <c r="G601" s="190"/>
    </row>
    <row r="602" ht="16.5">
      <c r="G602" s="190"/>
    </row>
    <row r="603" ht="16.5">
      <c r="G603" s="190"/>
    </row>
    <row r="604" ht="16.5">
      <c r="G604" s="190"/>
    </row>
    <row r="605" ht="16.5">
      <c r="G605" s="190"/>
    </row>
    <row r="606" ht="16.5">
      <c r="G606" s="190"/>
    </row>
    <row r="607" ht="16.5">
      <c r="G607" s="190"/>
    </row>
    <row r="608" ht="16.5">
      <c r="G608" s="190"/>
    </row>
    <row r="609" ht="16.5">
      <c r="G609" s="190"/>
    </row>
    <row r="610" ht="16.5">
      <c r="G610" s="190"/>
    </row>
    <row r="611" ht="16.5">
      <c r="G611" s="190"/>
    </row>
    <row r="612" ht="16.5">
      <c r="G612" s="190"/>
    </row>
    <row r="613" ht="16.5">
      <c r="G613" s="190"/>
    </row>
    <row r="614" ht="16.5">
      <c r="G614" s="190"/>
    </row>
    <row r="615" ht="16.5">
      <c r="G615" s="190"/>
    </row>
    <row r="616" ht="16.5">
      <c r="G616" s="190"/>
    </row>
    <row r="617" ht="16.5">
      <c r="G617" s="190"/>
    </row>
    <row r="618" ht="16.5">
      <c r="G618" s="190"/>
    </row>
    <row r="619" ht="16.5">
      <c r="G619" s="190"/>
    </row>
    <row r="620" ht="16.5">
      <c r="G620" s="190"/>
    </row>
    <row r="621" ht="16.5">
      <c r="G621" s="190"/>
    </row>
    <row r="622" ht="16.5">
      <c r="G622" s="190"/>
    </row>
    <row r="623" ht="16.5">
      <c r="G623" s="190"/>
    </row>
    <row r="624" ht="16.5">
      <c r="G624" s="190"/>
    </row>
    <row r="625" ht="16.5">
      <c r="G625" s="190"/>
    </row>
    <row r="626" ht="16.5">
      <c r="G626" s="190"/>
    </row>
    <row r="627" ht="16.5">
      <c r="G627" s="190"/>
    </row>
    <row r="628" ht="16.5">
      <c r="G628" s="190"/>
    </row>
    <row r="629" ht="16.5">
      <c r="G629" s="190"/>
    </row>
    <row r="630" ht="16.5">
      <c r="G630" s="190"/>
    </row>
    <row r="631" ht="16.5">
      <c r="G631" s="190"/>
    </row>
    <row r="632" ht="16.5">
      <c r="G632" s="190"/>
    </row>
    <row r="633" ht="16.5">
      <c r="G633" s="190"/>
    </row>
    <row r="634" ht="16.5">
      <c r="G634" s="190"/>
    </row>
    <row r="635" ht="16.5">
      <c r="G635" s="190"/>
    </row>
    <row r="636" ht="16.5">
      <c r="G636" s="190"/>
    </row>
    <row r="637" ht="16.5">
      <c r="G637" s="190"/>
    </row>
    <row r="638" ht="16.5">
      <c r="G638" s="190"/>
    </row>
    <row r="639" ht="16.5">
      <c r="G639" s="190"/>
    </row>
    <row r="640" ht="16.5">
      <c r="G640" s="190"/>
    </row>
    <row r="641" ht="16.5">
      <c r="G641" s="190"/>
    </row>
    <row r="642" ht="16.5">
      <c r="G642" s="190"/>
    </row>
    <row r="643" ht="16.5">
      <c r="G643" s="190"/>
    </row>
    <row r="644" ht="16.5">
      <c r="G644" s="190"/>
    </row>
    <row r="645" ht="16.5">
      <c r="G645" s="190"/>
    </row>
    <row r="646" ht="16.5">
      <c r="G646" s="190"/>
    </row>
    <row r="647" ht="16.5">
      <c r="G647" s="190"/>
    </row>
    <row r="648" ht="16.5">
      <c r="G648" s="190"/>
    </row>
    <row r="649" ht="16.5">
      <c r="G649" s="190"/>
    </row>
    <row r="650" ht="16.5">
      <c r="G650" s="190"/>
    </row>
    <row r="651" ht="16.5">
      <c r="G651" s="190"/>
    </row>
    <row r="652" ht="16.5">
      <c r="G652" s="190"/>
    </row>
    <row r="653" ht="16.5">
      <c r="G653" s="190"/>
    </row>
    <row r="654" ht="16.5">
      <c r="G654" s="190"/>
    </row>
    <row r="655" ht="16.5">
      <c r="G655" s="190"/>
    </row>
    <row r="656" ht="16.5">
      <c r="G656" s="190"/>
    </row>
    <row r="657" ht="16.5">
      <c r="G657" s="190"/>
    </row>
    <row r="658" ht="16.5">
      <c r="G658" s="190"/>
    </row>
    <row r="659" ht="16.5">
      <c r="G659" s="190"/>
    </row>
    <row r="660" ht="16.5">
      <c r="G660" s="190"/>
    </row>
    <row r="661" ht="16.5">
      <c r="G661" s="190"/>
    </row>
    <row r="662" ht="16.5">
      <c r="G662" s="190"/>
    </row>
    <row r="663" ht="16.5">
      <c r="G663" s="190"/>
    </row>
    <row r="664" ht="16.5">
      <c r="G664" s="190"/>
    </row>
    <row r="665" ht="16.5">
      <c r="G665" s="190"/>
    </row>
    <row r="666" ht="16.5">
      <c r="G666" s="190"/>
    </row>
    <row r="667" ht="16.5">
      <c r="G667" s="190"/>
    </row>
    <row r="668" ht="16.5">
      <c r="G668" s="190"/>
    </row>
    <row r="669" ht="16.5">
      <c r="G669" s="190"/>
    </row>
    <row r="670" ht="16.5">
      <c r="G670" s="190"/>
    </row>
    <row r="671" ht="16.5">
      <c r="G671" s="190"/>
    </row>
    <row r="672" ht="16.5">
      <c r="G672" s="190"/>
    </row>
    <row r="673" ht="16.5">
      <c r="G673" s="190"/>
    </row>
    <row r="674" ht="16.5">
      <c r="G674" s="190"/>
    </row>
    <row r="675" ht="16.5">
      <c r="G675" s="190"/>
    </row>
    <row r="676" ht="16.5">
      <c r="G676" s="190"/>
    </row>
    <row r="677" ht="16.5">
      <c r="G677" s="190"/>
    </row>
    <row r="678" ht="16.5">
      <c r="G678" s="190"/>
    </row>
    <row r="679" ht="16.5">
      <c r="G679" s="190"/>
    </row>
    <row r="680" ht="16.5">
      <c r="G680" s="190"/>
    </row>
    <row r="681" ht="16.5">
      <c r="G681" s="190"/>
    </row>
    <row r="682" ht="16.5">
      <c r="G682" s="190"/>
    </row>
    <row r="683" ht="16.5">
      <c r="G683" s="190"/>
    </row>
    <row r="684" ht="16.5">
      <c r="G684" s="190"/>
    </row>
    <row r="685" ht="16.5">
      <c r="G685" s="190"/>
    </row>
    <row r="686" ht="16.5">
      <c r="G686" s="190"/>
    </row>
    <row r="687" ht="16.5">
      <c r="G687" s="190"/>
    </row>
    <row r="688" ht="16.5">
      <c r="G688" s="190"/>
    </row>
    <row r="689" ht="16.5">
      <c r="G689" s="190"/>
    </row>
    <row r="690" ht="16.5">
      <c r="G690" s="190"/>
    </row>
    <row r="691" ht="16.5">
      <c r="G691" s="190"/>
    </row>
    <row r="692" ht="16.5">
      <c r="G692" s="190"/>
    </row>
    <row r="693" ht="16.5">
      <c r="G693" s="190"/>
    </row>
    <row r="694" ht="16.5">
      <c r="G694" s="190"/>
    </row>
    <row r="695" ht="16.5">
      <c r="G695" s="190"/>
    </row>
    <row r="696" ht="16.5">
      <c r="G696" s="190"/>
    </row>
    <row r="697" ht="16.5">
      <c r="G697" s="190"/>
    </row>
    <row r="698" ht="16.5">
      <c r="G698" s="190"/>
    </row>
    <row r="699" ht="16.5">
      <c r="G699" s="190"/>
    </row>
    <row r="700" ht="16.5">
      <c r="G700" s="190"/>
    </row>
    <row r="701" ht="16.5">
      <c r="G701" s="190"/>
    </row>
    <row r="702" ht="16.5">
      <c r="G702" s="190"/>
    </row>
    <row r="703" ht="16.5">
      <c r="G703" s="190"/>
    </row>
    <row r="704" ht="16.5">
      <c r="G704" s="190"/>
    </row>
    <row r="705" ht="16.5">
      <c r="G705" s="190"/>
    </row>
    <row r="706" ht="16.5">
      <c r="G706" s="190"/>
    </row>
    <row r="707" ht="16.5">
      <c r="G707" s="190"/>
    </row>
    <row r="708" ht="16.5">
      <c r="G708" s="190"/>
    </row>
    <row r="709" ht="16.5">
      <c r="G709" s="190"/>
    </row>
    <row r="710" ht="16.5">
      <c r="G710" s="190"/>
    </row>
    <row r="711" ht="16.5">
      <c r="G711" s="190"/>
    </row>
    <row r="712" ht="16.5">
      <c r="G712" s="190"/>
    </row>
    <row r="713" ht="16.5">
      <c r="G713" s="190"/>
    </row>
    <row r="714" ht="16.5">
      <c r="G714" s="190"/>
    </row>
    <row r="715" ht="16.5">
      <c r="G715" s="190"/>
    </row>
    <row r="716" ht="16.5">
      <c r="G716" s="190"/>
    </row>
    <row r="717" ht="16.5">
      <c r="G717" s="190"/>
    </row>
    <row r="718" ht="16.5">
      <c r="G718" s="190"/>
    </row>
    <row r="719" ht="16.5">
      <c r="G719" s="190"/>
    </row>
    <row r="720" ht="16.5">
      <c r="G720" s="190"/>
    </row>
    <row r="721" ht="16.5">
      <c r="G721" s="190"/>
    </row>
    <row r="722" ht="16.5">
      <c r="G722" s="190"/>
    </row>
    <row r="723" ht="16.5">
      <c r="G723" s="190"/>
    </row>
    <row r="724" ht="16.5">
      <c r="G724" s="190"/>
    </row>
    <row r="725" ht="16.5">
      <c r="G725" s="190"/>
    </row>
    <row r="726" ht="16.5">
      <c r="G726" s="190"/>
    </row>
    <row r="727" ht="16.5">
      <c r="G727" s="190"/>
    </row>
    <row r="728" ht="16.5">
      <c r="G728" s="190"/>
    </row>
    <row r="729" ht="16.5">
      <c r="G729" s="190"/>
    </row>
    <row r="730" ht="16.5">
      <c r="G730" s="190"/>
    </row>
    <row r="731" ht="16.5">
      <c r="G731" s="190"/>
    </row>
    <row r="732" ht="16.5">
      <c r="G732" s="190"/>
    </row>
    <row r="733" ht="16.5">
      <c r="G733" s="190"/>
    </row>
    <row r="734" ht="16.5">
      <c r="G734" s="190"/>
    </row>
    <row r="735" ht="16.5">
      <c r="G735" s="190"/>
    </row>
    <row r="736" ht="16.5">
      <c r="G736" s="190"/>
    </row>
    <row r="737" ht="16.5">
      <c r="G737" s="190"/>
    </row>
    <row r="738" ht="16.5">
      <c r="G738" s="190"/>
    </row>
    <row r="739" ht="16.5">
      <c r="G739" s="190"/>
    </row>
    <row r="740" ht="16.5">
      <c r="G740" s="190"/>
    </row>
    <row r="741" ht="16.5">
      <c r="G741" s="190"/>
    </row>
    <row r="742" ht="16.5">
      <c r="G742" s="190"/>
    </row>
    <row r="743" ht="16.5">
      <c r="G743" s="190"/>
    </row>
    <row r="744" ht="16.5">
      <c r="G744" s="190"/>
    </row>
    <row r="745" ht="16.5">
      <c r="G745" s="190"/>
    </row>
    <row r="746" ht="16.5">
      <c r="G746" s="190"/>
    </row>
    <row r="747" ht="16.5">
      <c r="G747" s="190"/>
    </row>
    <row r="748" ht="16.5">
      <c r="G748" s="190"/>
    </row>
    <row r="749" ht="16.5">
      <c r="G749" s="190"/>
    </row>
    <row r="750" ht="16.5">
      <c r="G750" s="190"/>
    </row>
    <row r="751" ht="16.5">
      <c r="G751" s="190"/>
    </row>
    <row r="752" ht="16.5">
      <c r="G752" s="190"/>
    </row>
    <row r="753" ht="16.5">
      <c r="G753" s="190"/>
    </row>
    <row r="754" ht="16.5">
      <c r="G754" s="190"/>
    </row>
    <row r="755" ht="16.5">
      <c r="G755" s="190"/>
    </row>
    <row r="756" ht="16.5">
      <c r="G756" s="190"/>
    </row>
    <row r="757" ht="16.5">
      <c r="G757" s="190"/>
    </row>
    <row r="758" ht="16.5">
      <c r="G758" s="190"/>
    </row>
    <row r="759" ht="16.5">
      <c r="G759" s="190"/>
    </row>
    <row r="760" ht="16.5">
      <c r="G760" s="190"/>
    </row>
    <row r="761" ht="16.5">
      <c r="G761" s="190"/>
    </row>
    <row r="762" ht="16.5">
      <c r="G762" s="190"/>
    </row>
    <row r="763" ht="16.5">
      <c r="G763" s="190"/>
    </row>
    <row r="764" ht="16.5">
      <c r="G764" s="190"/>
    </row>
    <row r="765" ht="16.5">
      <c r="G765" s="190"/>
    </row>
    <row r="766" ht="16.5">
      <c r="G766" s="190"/>
    </row>
    <row r="767" ht="16.5">
      <c r="G767" s="190"/>
    </row>
    <row r="768" ht="16.5">
      <c r="G768" s="190"/>
    </row>
    <row r="769" ht="16.5">
      <c r="G769" s="190"/>
    </row>
    <row r="770" ht="16.5">
      <c r="G770" s="190"/>
    </row>
    <row r="771" ht="16.5">
      <c r="G771" s="190"/>
    </row>
    <row r="772" ht="16.5">
      <c r="G772" s="190"/>
    </row>
    <row r="773" ht="16.5">
      <c r="G773" s="190"/>
    </row>
    <row r="774" ht="16.5">
      <c r="G774" s="190"/>
    </row>
    <row r="775" ht="16.5">
      <c r="G775" s="190"/>
    </row>
    <row r="776" ht="16.5">
      <c r="G776" s="190"/>
    </row>
    <row r="777" ht="16.5">
      <c r="G777" s="190"/>
    </row>
    <row r="778" ht="16.5">
      <c r="G778" s="190"/>
    </row>
    <row r="779" ht="16.5">
      <c r="G779" s="190"/>
    </row>
    <row r="780" ht="16.5">
      <c r="G780" s="190"/>
    </row>
    <row r="781" ht="16.5">
      <c r="G781" s="190"/>
    </row>
    <row r="782" ht="16.5">
      <c r="G782" s="190"/>
    </row>
    <row r="783" ht="16.5">
      <c r="G783" s="190"/>
    </row>
    <row r="784" ht="16.5">
      <c r="G784" s="190"/>
    </row>
    <row r="785" ht="16.5">
      <c r="G785" s="190"/>
    </row>
    <row r="786" ht="16.5">
      <c r="G786" s="190"/>
    </row>
    <row r="787" ht="16.5">
      <c r="G787" s="190"/>
    </row>
    <row r="788" ht="16.5">
      <c r="G788" s="190"/>
    </row>
    <row r="789" ht="16.5">
      <c r="G789" s="190"/>
    </row>
    <row r="790" ht="16.5">
      <c r="G790" s="190"/>
    </row>
    <row r="791" ht="16.5">
      <c r="G791" s="190"/>
    </row>
    <row r="792" ht="16.5">
      <c r="G792" s="190"/>
    </row>
    <row r="793" ht="16.5">
      <c r="G793" s="190"/>
    </row>
    <row r="794" ht="16.5">
      <c r="G794" s="190"/>
    </row>
    <row r="795" ht="16.5">
      <c r="G795" s="190"/>
    </row>
    <row r="796" ht="16.5">
      <c r="G796" s="190"/>
    </row>
    <row r="797" ht="16.5">
      <c r="G797" s="190"/>
    </row>
    <row r="798" ht="16.5">
      <c r="G798" s="190"/>
    </row>
    <row r="799" ht="16.5">
      <c r="G799" s="190"/>
    </row>
    <row r="800" ht="16.5">
      <c r="G800" s="190"/>
    </row>
    <row r="801" ht="16.5">
      <c r="G801" s="190"/>
    </row>
    <row r="802" ht="16.5">
      <c r="G802" s="190"/>
    </row>
    <row r="803" ht="16.5">
      <c r="G803" s="190"/>
    </row>
    <row r="804" ht="16.5">
      <c r="G804" s="190"/>
    </row>
    <row r="805" ht="16.5">
      <c r="G805" s="190"/>
    </row>
    <row r="806" ht="16.5">
      <c r="G806" s="190"/>
    </row>
    <row r="807" ht="16.5">
      <c r="G807" s="190"/>
    </row>
    <row r="808" ht="16.5">
      <c r="G808" s="190"/>
    </row>
    <row r="809" ht="16.5">
      <c r="G809" s="190"/>
    </row>
    <row r="810" ht="16.5">
      <c r="G810" s="190"/>
    </row>
    <row r="811" ht="16.5">
      <c r="G811" s="190"/>
    </row>
    <row r="812" ht="16.5">
      <c r="G812" s="190"/>
    </row>
    <row r="813" ht="16.5">
      <c r="G813" s="190"/>
    </row>
    <row r="814" ht="16.5">
      <c r="G814" s="190"/>
    </row>
    <row r="815" ht="16.5">
      <c r="G815" s="190"/>
    </row>
    <row r="816" ht="16.5">
      <c r="G816" s="190"/>
    </row>
    <row r="817" ht="16.5">
      <c r="G817" s="190"/>
    </row>
    <row r="818" ht="16.5">
      <c r="G818" s="190"/>
    </row>
    <row r="819" ht="16.5">
      <c r="G819" s="190"/>
    </row>
    <row r="820" ht="16.5">
      <c r="G820" s="190"/>
    </row>
    <row r="821" ht="16.5">
      <c r="G821" s="190"/>
    </row>
    <row r="822" ht="16.5">
      <c r="G822" s="190"/>
    </row>
    <row r="823" ht="16.5">
      <c r="G823" s="190"/>
    </row>
    <row r="824" ht="16.5">
      <c r="G824" s="190"/>
    </row>
    <row r="825" ht="16.5">
      <c r="G825" s="190"/>
    </row>
    <row r="826" ht="16.5">
      <c r="G826" s="190"/>
    </row>
    <row r="827" ht="16.5">
      <c r="G827" s="190"/>
    </row>
    <row r="828" ht="16.5">
      <c r="G828" s="190"/>
    </row>
    <row r="829" ht="16.5">
      <c r="G829" s="190"/>
    </row>
    <row r="830" ht="16.5">
      <c r="G830" s="190"/>
    </row>
    <row r="831" ht="16.5">
      <c r="G831" s="190"/>
    </row>
    <row r="832" ht="16.5">
      <c r="G832" s="190"/>
    </row>
    <row r="833" ht="16.5">
      <c r="G833" s="190"/>
    </row>
    <row r="834" ht="16.5">
      <c r="G834" s="190"/>
    </row>
    <row r="835" ht="16.5">
      <c r="G835" s="190"/>
    </row>
    <row r="836" ht="16.5">
      <c r="G836" s="190"/>
    </row>
    <row r="837" ht="16.5">
      <c r="G837" s="190"/>
    </row>
    <row r="838" ht="16.5">
      <c r="G838" s="190"/>
    </row>
    <row r="839" ht="16.5">
      <c r="G839" s="190"/>
    </row>
    <row r="840" ht="16.5">
      <c r="G840" s="190"/>
    </row>
    <row r="841" ht="16.5">
      <c r="G841" s="190"/>
    </row>
    <row r="842" ht="16.5">
      <c r="G842" s="190"/>
    </row>
    <row r="843" ht="16.5">
      <c r="G843" s="190"/>
    </row>
    <row r="844" ht="16.5">
      <c r="G844" s="190"/>
    </row>
    <row r="845" ht="16.5">
      <c r="G845" s="190"/>
    </row>
    <row r="846" ht="16.5">
      <c r="G846" s="190"/>
    </row>
    <row r="847" ht="16.5">
      <c r="G847" s="190"/>
    </row>
    <row r="848" ht="16.5">
      <c r="G848" s="190"/>
    </row>
    <row r="849" ht="16.5">
      <c r="G849" s="190"/>
    </row>
    <row r="850" ht="16.5">
      <c r="G850" s="190"/>
    </row>
    <row r="851" ht="16.5">
      <c r="G851" s="190"/>
    </row>
    <row r="852" ht="16.5">
      <c r="G852" s="190"/>
    </row>
    <row r="853" ht="16.5">
      <c r="G853" s="190"/>
    </row>
    <row r="854" ht="16.5">
      <c r="G854" s="190"/>
    </row>
    <row r="855" ht="16.5">
      <c r="G855" s="190"/>
    </row>
    <row r="856" ht="16.5">
      <c r="G856" s="190"/>
    </row>
    <row r="857" ht="16.5">
      <c r="G857" s="190"/>
    </row>
    <row r="858" ht="16.5">
      <c r="G858" s="190"/>
    </row>
    <row r="859" ht="16.5">
      <c r="G859" s="190"/>
    </row>
    <row r="860" ht="16.5">
      <c r="G860" s="190"/>
    </row>
    <row r="861" ht="16.5">
      <c r="G861" s="190"/>
    </row>
    <row r="862" ht="16.5">
      <c r="G862" s="190"/>
    </row>
    <row r="863" ht="16.5">
      <c r="G863" s="190"/>
    </row>
    <row r="864" ht="16.5">
      <c r="G864" s="190"/>
    </row>
    <row r="865" ht="16.5">
      <c r="G865" s="190"/>
    </row>
    <row r="866" ht="16.5">
      <c r="G866" s="190"/>
    </row>
    <row r="867" ht="16.5">
      <c r="G867" s="190"/>
    </row>
    <row r="868" ht="16.5">
      <c r="G868" s="190"/>
    </row>
    <row r="869" ht="16.5">
      <c r="G869" s="190"/>
    </row>
    <row r="870" ht="16.5">
      <c r="G870" s="190"/>
    </row>
    <row r="871" ht="16.5">
      <c r="G871" s="190"/>
    </row>
    <row r="872" ht="16.5">
      <c r="G872" s="190"/>
    </row>
    <row r="873" ht="16.5">
      <c r="G873" s="190"/>
    </row>
    <row r="874" ht="16.5">
      <c r="G874" s="190"/>
    </row>
    <row r="875" ht="16.5">
      <c r="G875" s="190"/>
    </row>
    <row r="876" ht="16.5">
      <c r="G876" s="190"/>
    </row>
    <row r="877" ht="16.5">
      <c r="G877" s="190"/>
    </row>
    <row r="878" ht="16.5">
      <c r="G878" s="190"/>
    </row>
    <row r="879" ht="16.5">
      <c r="G879" s="190"/>
    </row>
    <row r="880" ht="16.5">
      <c r="G880" s="190"/>
    </row>
    <row r="881" ht="16.5">
      <c r="G881" s="190"/>
    </row>
    <row r="882" ht="16.5">
      <c r="G882" s="190"/>
    </row>
    <row r="883" ht="16.5">
      <c r="G883" s="190"/>
    </row>
    <row r="884" ht="16.5">
      <c r="G884" s="190"/>
    </row>
    <row r="885" ht="16.5">
      <c r="G885" s="190"/>
    </row>
    <row r="886" ht="16.5">
      <c r="G886" s="190"/>
    </row>
    <row r="887" ht="16.5">
      <c r="G887" s="190"/>
    </row>
    <row r="888" ht="16.5">
      <c r="G888" s="190"/>
    </row>
    <row r="889" ht="16.5">
      <c r="G889" s="190"/>
    </row>
    <row r="890" ht="16.5">
      <c r="G890" s="190"/>
    </row>
    <row r="891" ht="16.5">
      <c r="G891" s="190"/>
    </row>
    <row r="892" ht="16.5">
      <c r="G892" s="190"/>
    </row>
    <row r="893" ht="16.5">
      <c r="G893" s="190"/>
    </row>
    <row r="894" ht="16.5">
      <c r="G894" s="190"/>
    </row>
    <row r="895" ht="16.5">
      <c r="G895" s="190"/>
    </row>
    <row r="896" ht="16.5">
      <c r="G896" s="190"/>
    </row>
    <row r="897" ht="16.5">
      <c r="G897" s="190"/>
    </row>
    <row r="898" ht="16.5">
      <c r="G898" s="190"/>
    </row>
    <row r="899" ht="16.5">
      <c r="G899" s="190"/>
    </row>
    <row r="900" ht="16.5">
      <c r="G900" s="190"/>
    </row>
    <row r="901" ht="16.5">
      <c r="G901" s="190"/>
    </row>
    <row r="902" ht="16.5">
      <c r="G902" s="190"/>
    </row>
    <row r="903" ht="16.5">
      <c r="G903" s="190"/>
    </row>
    <row r="904" ht="16.5">
      <c r="G904" s="190"/>
    </row>
    <row r="905" ht="16.5">
      <c r="G905" s="190"/>
    </row>
    <row r="906" ht="16.5">
      <c r="G906" s="190"/>
    </row>
    <row r="907" ht="16.5">
      <c r="G907" s="190"/>
    </row>
  </sheetData>
  <mergeCells count="2">
    <mergeCell ref="B1:C1"/>
    <mergeCell ref="B2:C2"/>
  </mergeCells>
  <printOptions/>
  <pageMargins left="0.75" right="0.75" top="0.69" bottom="0.72" header="0.5" footer="0.5"/>
  <pageSetup horizontalDpi="600" verticalDpi="600" orientation="portrait" paperSize="9" r:id="rId2"/>
  <ignoredErrors>
    <ignoredError sqref="K3:L4 O2:P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wra</dc:creator>
  <cp:keywords/>
  <dc:description/>
  <cp:lastModifiedBy>wrauser</cp:lastModifiedBy>
  <cp:lastPrinted>2013-10-14T07:39:25Z</cp:lastPrinted>
  <dcterms:created xsi:type="dcterms:W3CDTF">2008-08-05T07:33:00Z</dcterms:created>
  <dcterms:modified xsi:type="dcterms:W3CDTF">2013-10-14T07:40:38Z</dcterms:modified>
  <cp:category/>
  <cp:version/>
  <cp:contentType/>
  <cp:contentStatus/>
</cp:coreProperties>
</file>