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7280" windowHeight="9390" activeTab="0"/>
  </bookViews>
  <sheets>
    <sheet name="Sheet1" sheetId="1" r:id="rId1"/>
    <sheet name="Sheet2" sheetId="2" r:id="rId2"/>
  </sheets>
  <definedNames>
    <definedName name="_xlnm.Print_Area" localSheetId="0">'Sheet1'!$A$1:$R$96</definedName>
  </definedNames>
  <calcPr fullCalcOnLoad="1"/>
</workbook>
</file>

<file path=xl/sharedStrings.xml><?xml version="1.0" encoding="utf-8"?>
<sst xmlns="http://schemas.openxmlformats.org/spreadsheetml/2006/main" count="83" uniqueCount="60">
  <si>
    <t>基隆</t>
  </si>
  <si>
    <t>新竹</t>
  </si>
  <si>
    <t>阿里山</t>
  </si>
  <si>
    <t>高雄</t>
  </si>
  <si>
    <t>花蓮</t>
  </si>
  <si>
    <t>恆春</t>
  </si>
  <si>
    <t>水利統計簡訊</t>
  </si>
  <si>
    <t>梧棲</t>
  </si>
  <si>
    <t>豐水期</t>
  </si>
  <si>
    <t>枯水期</t>
  </si>
  <si>
    <t>STA.237</t>
  </si>
  <si>
    <t>鞍部</t>
  </si>
  <si>
    <t>成功</t>
  </si>
  <si>
    <t>嘉義</t>
  </si>
  <si>
    <t>大武</t>
  </si>
  <si>
    <t>東吉島</t>
  </si>
  <si>
    <t>蘭嶼</t>
  </si>
  <si>
    <t>澎湖</t>
  </si>
  <si>
    <t>彭佳嶼</t>
  </si>
  <si>
    <t>蘇澳</t>
  </si>
  <si>
    <t>日月潭</t>
  </si>
  <si>
    <t>臺中</t>
  </si>
  <si>
    <t>臺南</t>
  </si>
  <si>
    <t>臺北</t>
  </si>
  <si>
    <t>臺東</t>
  </si>
  <si>
    <t>淡水</t>
  </si>
  <si>
    <t>梧棲</t>
  </si>
  <si>
    <t>宜蘭</t>
  </si>
  <si>
    <t>玉山</t>
  </si>
  <si>
    <t>竹子湖</t>
  </si>
  <si>
    <t>單位：毫米</t>
  </si>
  <si>
    <t>總計</t>
  </si>
  <si>
    <r>
      <t>101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星期三</t>
    </r>
  </si>
  <si>
    <r>
      <t>臺灣地區</t>
    </r>
    <r>
      <rPr>
        <b/>
        <sz val="16"/>
        <color indexed="48"/>
        <rFont val="Times New Roman"/>
        <family val="1"/>
      </rPr>
      <t>100</t>
    </r>
    <r>
      <rPr>
        <b/>
        <sz val="16"/>
        <color indexed="48"/>
        <rFont val="標楷體"/>
        <family val="4"/>
      </rPr>
      <t>年降雨量概況</t>
    </r>
  </si>
  <si>
    <r>
      <t>1</t>
    </r>
    <r>
      <rPr>
        <sz val="11"/>
        <color indexed="30"/>
        <rFont val="標楷體"/>
        <family val="4"/>
      </rPr>
      <t>月</t>
    </r>
  </si>
  <si>
    <r>
      <t>2</t>
    </r>
    <r>
      <rPr>
        <sz val="11"/>
        <color indexed="30"/>
        <rFont val="標楷體"/>
        <family val="4"/>
      </rPr>
      <t>月</t>
    </r>
  </si>
  <si>
    <r>
      <t>3</t>
    </r>
    <r>
      <rPr>
        <sz val="11"/>
        <color indexed="30"/>
        <rFont val="標楷體"/>
        <family val="4"/>
      </rPr>
      <t>月</t>
    </r>
  </si>
  <si>
    <r>
      <t>4</t>
    </r>
    <r>
      <rPr>
        <sz val="11"/>
        <color indexed="30"/>
        <rFont val="標楷體"/>
        <family val="4"/>
      </rPr>
      <t>月</t>
    </r>
  </si>
  <si>
    <r>
      <t>5</t>
    </r>
    <r>
      <rPr>
        <sz val="11"/>
        <color indexed="30"/>
        <rFont val="標楷體"/>
        <family val="4"/>
      </rPr>
      <t>月</t>
    </r>
  </si>
  <si>
    <r>
      <t>6</t>
    </r>
    <r>
      <rPr>
        <sz val="11"/>
        <color indexed="30"/>
        <rFont val="標楷體"/>
        <family val="4"/>
      </rPr>
      <t>月</t>
    </r>
  </si>
  <si>
    <r>
      <t>7</t>
    </r>
    <r>
      <rPr>
        <sz val="11"/>
        <color indexed="30"/>
        <rFont val="標楷體"/>
        <family val="4"/>
      </rPr>
      <t>月</t>
    </r>
  </si>
  <si>
    <r>
      <t>8</t>
    </r>
    <r>
      <rPr>
        <sz val="11"/>
        <color indexed="30"/>
        <rFont val="標楷體"/>
        <family val="4"/>
      </rPr>
      <t>月</t>
    </r>
  </si>
  <si>
    <r>
      <t>9</t>
    </r>
    <r>
      <rPr>
        <sz val="11"/>
        <color indexed="30"/>
        <rFont val="標楷體"/>
        <family val="4"/>
      </rPr>
      <t>月</t>
    </r>
  </si>
  <si>
    <r>
      <t>10</t>
    </r>
    <r>
      <rPr>
        <sz val="11"/>
        <color indexed="30"/>
        <rFont val="標楷體"/>
        <family val="4"/>
      </rPr>
      <t>月</t>
    </r>
  </si>
  <si>
    <r>
      <t>11</t>
    </r>
    <r>
      <rPr>
        <sz val="11"/>
        <color indexed="30"/>
        <rFont val="標楷體"/>
        <family val="4"/>
      </rPr>
      <t>月</t>
    </r>
  </si>
  <si>
    <r>
      <t>12</t>
    </r>
    <r>
      <rPr>
        <sz val="11"/>
        <color indexed="30"/>
        <rFont val="標楷體"/>
        <family val="4"/>
      </rPr>
      <t>月</t>
    </r>
  </si>
  <si>
    <t>氣象
測站別</t>
  </si>
  <si>
    <t>雨量</t>
  </si>
  <si>
    <t>%</t>
  </si>
  <si>
    <t>鞍部</t>
  </si>
  <si>
    <r>
      <t>　　</t>
    </r>
    <r>
      <rPr>
        <sz val="8"/>
        <color indexed="48"/>
        <rFont val="標楷體"/>
        <family val="4"/>
      </rPr>
      <t>月別　　　　</t>
    </r>
  </si>
  <si>
    <t>資料來源：中央氣象局。</t>
  </si>
  <si>
    <t>附　　註：1.豐水期為5月至10月各月降雨量之總和。</t>
  </si>
  <si>
    <t>總計</t>
  </si>
  <si>
    <t>澎湖</t>
  </si>
  <si>
    <r>
      <t xml:space="preserve">      </t>
    </r>
    <r>
      <rPr>
        <sz val="10"/>
        <rFont val="標楷體"/>
        <family val="4"/>
      </rPr>
      <t>編製單位：經濟部水利署會計室</t>
    </r>
  </si>
  <si>
    <t>高雄</t>
  </si>
  <si>
    <t>恆春</t>
  </si>
  <si>
    <t>竹子湖</t>
  </si>
  <si>
    <r>
      <t xml:space="preserve"> 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             2.</t>
    </r>
    <r>
      <rPr>
        <sz val="10"/>
        <rFont val="標楷體"/>
        <family val="4"/>
      </rPr>
      <t>枯水期為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月至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月及</t>
    </r>
    <r>
      <rPr>
        <sz val="10"/>
        <rFont val="Times New Roman"/>
        <family val="1"/>
      </rPr>
      <t>11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月各月降雨量之總和。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</si>
</sst>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_);[Red]\(0.0\)"/>
    <numFmt numFmtId="178" formatCode="0.0000"/>
    <numFmt numFmtId="179" formatCode="0.000"/>
    <numFmt numFmtId="180" formatCode="0_);[Red]\(0\)"/>
    <numFmt numFmtId="181" formatCode="0.00_);[Red]\(0.00\)"/>
    <numFmt numFmtId="182" formatCode="#,##0.0_);[Red]\(#,##0.0\)"/>
    <numFmt numFmtId="183" formatCode="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_ "/>
    <numFmt numFmtId="188" formatCode="0.00000_ "/>
    <numFmt numFmtId="189" formatCode="m&quot;月&quot;d&quot;日&quot;"/>
  </numFmts>
  <fonts count="44">
    <font>
      <sz val="12"/>
      <name val="標楷體"/>
      <family val="4"/>
    </font>
    <font>
      <sz val="9"/>
      <name val="新細明體"/>
      <family val="1"/>
    </font>
    <font>
      <sz val="24"/>
      <color indexed="12"/>
      <name val="標楷體"/>
      <family val="4"/>
    </font>
    <font>
      <sz val="24"/>
      <name val="標楷體"/>
      <family val="4"/>
    </font>
    <font>
      <sz val="14"/>
      <color indexed="12"/>
      <name val="標楷體"/>
      <family val="4"/>
    </font>
    <font>
      <sz val="14"/>
      <name val="標楷體"/>
      <family val="4"/>
    </font>
    <font>
      <sz val="14"/>
      <color indexed="12"/>
      <name val="Times New Roman"/>
      <family val="1"/>
    </font>
    <font>
      <b/>
      <sz val="16"/>
      <color indexed="48"/>
      <name val="標楷體"/>
      <family val="4"/>
    </font>
    <font>
      <sz val="12"/>
      <color indexed="48"/>
      <name val="標楷體"/>
      <family val="4"/>
    </font>
    <font>
      <sz val="11"/>
      <color indexed="30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0"/>
      <color indexed="48"/>
      <name val="標楷體"/>
      <family val="4"/>
    </font>
    <font>
      <sz val="16"/>
      <name val="標楷體"/>
      <family val="4"/>
    </font>
    <font>
      <sz val="11"/>
      <color indexed="30"/>
      <name val="Times New Roman"/>
      <family val="1"/>
    </font>
    <font>
      <sz val="14"/>
      <name val="Times New Roman"/>
      <family val="1"/>
    </font>
    <font>
      <sz val="9"/>
      <color indexed="30"/>
      <name val="新細明體"/>
      <family val="1"/>
    </font>
    <font>
      <sz val="10"/>
      <name val="標楷體"/>
      <family val="4"/>
    </font>
    <font>
      <sz val="10"/>
      <color indexed="48"/>
      <name val="Times New Roman"/>
      <family val="1"/>
    </font>
    <font>
      <sz val="9"/>
      <name val="標楷體"/>
      <family val="4"/>
    </font>
    <font>
      <sz val="19.25"/>
      <name val="標楷體"/>
      <family val="4"/>
    </font>
    <font>
      <sz val="11"/>
      <name val="標楷體"/>
      <family val="4"/>
    </font>
    <font>
      <sz val="25.25"/>
      <name val="標楷體"/>
      <family val="4"/>
    </font>
    <font>
      <sz val="25.5"/>
      <name val="標楷體"/>
      <family val="4"/>
    </font>
    <font>
      <sz val="10.75"/>
      <name val="標楷體"/>
      <family val="4"/>
    </font>
    <font>
      <sz val="8"/>
      <name val="標楷體"/>
      <family val="4"/>
    </font>
    <font>
      <sz val="19.5"/>
      <name val="標楷體"/>
      <family val="4"/>
    </font>
    <font>
      <sz val="25.75"/>
      <name val="標楷體"/>
      <family val="4"/>
    </font>
    <font>
      <sz val="8"/>
      <color indexed="48"/>
      <name val="標楷體"/>
      <family val="4"/>
    </font>
    <font>
      <sz val="11"/>
      <color indexed="30"/>
      <name val="標楷體"/>
      <family val="4"/>
    </font>
    <font>
      <sz val="9"/>
      <color indexed="30"/>
      <name val="標楷體"/>
      <family val="4"/>
    </font>
    <font>
      <sz val="24"/>
      <color indexed="12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b/>
      <sz val="16"/>
      <color indexed="48"/>
      <name val="Times New Roman"/>
      <family val="1"/>
    </font>
    <font>
      <sz val="12"/>
      <color indexed="48"/>
      <name val="Times New Roman"/>
      <family val="1"/>
    </font>
    <font>
      <sz val="8"/>
      <color indexed="30"/>
      <name val="Times New Roman"/>
      <family val="1"/>
    </font>
    <font>
      <sz val="16"/>
      <name val="Times New Roman"/>
      <family val="1"/>
    </font>
    <font>
      <sz val="7"/>
      <color indexed="30"/>
      <name val="Times New Roman"/>
      <family val="1"/>
    </font>
    <font>
      <sz val="7"/>
      <name val="Times New Roman"/>
      <family val="1"/>
    </font>
    <font>
      <sz val="19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30"/>
      <name val="標楷體"/>
      <family val="4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 style="thin">
        <color indexed="14"/>
      </left>
      <right>
        <color indexed="63"/>
      </right>
      <top style="medium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 style="thin">
        <color indexed="14"/>
      </bottom>
    </border>
    <border>
      <left>
        <color indexed="63"/>
      </left>
      <right style="thin">
        <color indexed="14"/>
      </right>
      <top style="medium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thin">
        <color indexed="14"/>
      </left>
      <right style="thin">
        <color indexed="14"/>
      </right>
      <top style="medium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>
        <color indexed="63"/>
      </top>
      <bottom style="thin">
        <color indexed="14"/>
      </bottom>
    </border>
    <border>
      <left style="medium">
        <color indexed="14"/>
      </left>
      <right style="thin">
        <color indexed="14"/>
      </right>
      <top style="medium">
        <color indexed="14"/>
      </top>
      <bottom>
        <color indexed="63"/>
      </bottom>
    </border>
    <border>
      <left style="medium">
        <color indexed="14"/>
      </left>
      <right style="thin">
        <color indexed="14"/>
      </right>
      <top>
        <color indexed="63"/>
      </top>
      <bottom style="thin">
        <color indexed="14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176" fontId="9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top"/>
    </xf>
    <xf numFmtId="176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6" fontId="9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81" fontId="9" fillId="0" borderId="0" xfId="0" applyNumberFormat="1" applyFont="1" applyFill="1" applyBorder="1" applyAlignment="1">
      <alignment vertical="top" wrapText="1"/>
    </xf>
    <xf numFmtId="0" fontId="8" fillId="3" borderId="0" xfId="0" applyFont="1" applyFill="1" applyAlignment="1">
      <alignment vertical="center"/>
    </xf>
    <xf numFmtId="176" fontId="9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176" fontId="8" fillId="3" borderId="0" xfId="0" applyNumberFormat="1" applyFont="1" applyFill="1" applyAlignment="1">
      <alignment/>
    </xf>
    <xf numFmtId="0" fontId="8" fillId="3" borderId="0" xfId="0" applyFont="1" applyFill="1" applyAlignment="1">
      <alignment/>
    </xf>
    <xf numFmtId="2" fontId="0" fillId="3" borderId="0" xfId="0" applyNumberFormat="1" applyFill="1" applyBorder="1" applyAlignment="1">
      <alignment/>
    </xf>
    <xf numFmtId="0" fontId="15" fillId="0" borderId="0" xfId="0" applyFont="1" applyAlignment="1">
      <alignment/>
    </xf>
    <xf numFmtId="176" fontId="14" fillId="2" borderId="2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76" fontId="9" fillId="2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76" fontId="8" fillId="3" borderId="0" xfId="0" applyNumberFormat="1" applyFont="1" applyFill="1" applyAlignment="1">
      <alignment vertical="center"/>
    </xf>
    <xf numFmtId="0" fontId="16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top"/>
    </xf>
    <xf numFmtId="0" fontId="28" fillId="2" borderId="5" xfId="0" applyFont="1" applyFill="1" applyBorder="1" applyAlignment="1">
      <alignment horizontal="left" vertical="center" wrapText="1"/>
    </xf>
    <xf numFmtId="176" fontId="29" fillId="2" borderId="6" xfId="0" applyNumberFormat="1" applyFont="1" applyFill="1" applyBorder="1" applyAlignment="1">
      <alignment horizontal="centerContinuous" vertical="center" wrapText="1"/>
    </xf>
    <xf numFmtId="176" fontId="29" fillId="2" borderId="7" xfId="0" applyNumberFormat="1" applyFont="1" applyFill="1" applyBorder="1" applyAlignment="1">
      <alignment horizontal="centerContinuous" vertical="center" wrapText="1"/>
    </xf>
    <xf numFmtId="0" fontId="28" fillId="2" borderId="8" xfId="0" applyFont="1" applyFill="1" applyBorder="1" applyAlignment="1">
      <alignment horizontal="left" vertical="center" wrapText="1"/>
    </xf>
    <xf numFmtId="176" fontId="29" fillId="2" borderId="2" xfId="0" applyNumberFormat="1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Fill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right" vertical="top"/>
    </xf>
    <xf numFmtId="176" fontId="14" fillId="2" borderId="9" xfId="0" applyNumberFormat="1" applyFont="1" applyFill="1" applyBorder="1" applyAlignment="1">
      <alignment horizontal="centerContinuous" vertical="center" wrapText="1"/>
    </xf>
    <xf numFmtId="0" fontId="35" fillId="3" borderId="0" xfId="0" applyFont="1" applyFill="1" applyAlignment="1">
      <alignment vertical="center"/>
    </xf>
    <xf numFmtId="176" fontId="14" fillId="3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182" fontId="36" fillId="2" borderId="0" xfId="0" applyNumberFormat="1" applyFont="1" applyFill="1" applyBorder="1" applyAlignment="1">
      <alignment horizontal="center" vertical="center" wrapText="1"/>
    </xf>
    <xf numFmtId="183" fontId="36" fillId="2" borderId="0" xfId="0" applyNumberFormat="1" applyFont="1" applyFill="1" applyBorder="1" applyAlignment="1">
      <alignment horizontal="center" vertical="center" wrapText="1"/>
    </xf>
    <xf numFmtId="0" fontId="33" fillId="3" borderId="0" xfId="0" applyFont="1" applyFill="1" applyAlignment="1">
      <alignment/>
    </xf>
    <xf numFmtId="2" fontId="33" fillId="3" borderId="0" xfId="0" applyNumberFormat="1" applyFont="1" applyFill="1" applyBorder="1" applyAlignment="1">
      <alignment/>
    </xf>
    <xf numFmtId="2" fontId="33" fillId="3" borderId="0" xfId="0" applyNumberFormat="1" applyFont="1" applyFill="1" applyAlignment="1">
      <alignment/>
    </xf>
    <xf numFmtId="182" fontId="36" fillId="4" borderId="0" xfId="0" applyNumberFormat="1" applyFont="1" applyFill="1" applyBorder="1" applyAlignment="1">
      <alignment horizontal="center" vertical="center" wrapText="1"/>
    </xf>
    <xf numFmtId="182" fontId="36" fillId="2" borderId="1" xfId="0" applyNumberFormat="1" applyFont="1" applyFill="1" applyBorder="1" applyAlignment="1">
      <alignment horizontal="center" vertical="center" wrapText="1"/>
    </xf>
    <xf numFmtId="183" fontId="36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176" fontId="35" fillId="3" borderId="0" xfId="0" applyNumberFormat="1" applyFont="1" applyFill="1" applyAlignment="1">
      <alignment/>
    </xf>
    <xf numFmtId="0" fontId="35" fillId="3" borderId="0" xfId="0" applyFont="1" applyFill="1" applyAlignment="1">
      <alignment/>
    </xf>
    <xf numFmtId="0" fontId="30" fillId="5" borderId="3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182" fontId="39" fillId="2" borderId="0" xfId="0" applyNumberFormat="1" applyFont="1" applyFill="1" applyBorder="1" applyAlignment="1">
      <alignment horizontal="center" vertical="center" wrapText="1"/>
    </xf>
    <xf numFmtId="182" fontId="38" fillId="4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15" applyFont="1" applyAlignment="1">
      <alignment horizontal="right"/>
      <protection/>
    </xf>
    <xf numFmtId="176" fontId="14" fillId="2" borderId="7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76" fontId="14" fillId="2" borderId="11" xfId="0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76" fontId="29" fillId="2" borderId="13" xfId="0" applyNumberFormat="1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182" fontId="43" fillId="2" borderId="1" xfId="0" applyNumberFormat="1" applyFont="1" applyFill="1" applyBorder="1" applyAlignment="1">
      <alignment horizontal="center" vertical="center" wrapText="1"/>
    </xf>
    <xf numFmtId="182" fontId="36" fillId="2" borderId="15" xfId="0" applyNumberFormat="1" applyFont="1" applyFill="1" applyBorder="1" applyAlignment="1">
      <alignment horizontal="center" vertical="center" wrapText="1"/>
    </xf>
  </cellXfs>
  <cellStyles count="9">
    <cellStyle name="Normal" xfId="0"/>
    <cellStyle name="一般_sta35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0" i="0" u="none" baseline="0"/>
              <a:t>100</a:t>
            </a:r>
            <a:r>
              <a:rPr lang="en-US" cap="none" sz="1950" b="0" i="0" u="none" baseline="0">
                <a:latin typeface="標楷體"/>
                <a:ea typeface="標楷體"/>
                <a:cs typeface="標楷體"/>
              </a:rPr>
              <a:t>年豐水期和枯水期降雨量比較圖</a:t>
            </a:r>
          </a:p>
        </c:rich>
      </c:tx>
      <c:layout>
        <c:manualLayout>
          <c:xMode val="factor"/>
          <c:yMode val="factor"/>
          <c:x val="-0.00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01"/>
          <c:w val="0.86375"/>
          <c:h val="0.7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Sheet2!$U$15</c:f>
              <c:strCache>
                <c:ptCount val="1"/>
                <c:pt idx="0">
                  <c:v>豐水期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Sheet2!$T$16:$T$40</c:f>
              <c:strCache>
                <c:ptCount val="25"/>
                <c:pt idx="0">
                  <c:v>阿里山</c:v>
                </c:pt>
                <c:pt idx="1">
                  <c:v>鞍部</c:v>
                </c:pt>
                <c:pt idx="2">
                  <c:v>成功</c:v>
                </c:pt>
                <c:pt idx="3">
                  <c:v>嘉義</c:v>
                </c:pt>
                <c:pt idx="4">
                  <c:v>大武</c:v>
                </c:pt>
                <c:pt idx="5">
                  <c:v>東吉島</c:v>
                </c:pt>
                <c:pt idx="6">
                  <c:v>恆春</c:v>
                </c:pt>
                <c:pt idx="7">
                  <c:v>新竹</c:v>
                </c:pt>
                <c:pt idx="8">
                  <c:v>花蓮</c:v>
                </c:pt>
                <c:pt idx="9">
                  <c:v>高雄</c:v>
                </c:pt>
                <c:pt idx="10">
                  <c:v>基隆</c:v>
                </c:pt>
                <c:pt idx="11">
                  <c:v>蘭嶼</c:v>
                </c:pt>
                <c:pt idx="12">
                  <c:v>澎湖</c:v>
                </c:pt>
                <c:pt idx="13">
                  <c:v>彭佳嶼</c:v>
                </c:pt>
                <c:pt idx="14">
                  <c:v>蘇澳</c:v>
                </c:pt>
                <c:pt idx="15">
                  <c:v>日月潭</c:v>
                </c:pt>
                <c:pt idx="16">
                  <c:v>臺中</c:v>
                </c:pt>
                <c:pt idx="17">
                  <c:v>臺南</c:v>
                </c:pt>
                <c:pt idx="18">
                  <c:v>臺北</c:v>
                </c:pt>
                <c:pt idx="19">
                  <c:v>臺東</c:v>
                </c:pt>
                <c:pt idx="20">
                  <c:v>淡水</c:v>
                </c:pt>
                <c:pt idx="21">
                  <c:v>梧棲</c:v>
                </c:pt>
                <c:pt idx="22">
                  <c:v>宜蘭</c:v>
                </c:pt>
                <c:pt idx="23">
                  <c:v>玉山</c:v>
                </c:pt>
                <c:pt idx="24">
                  <c:v>竹子湖</c:v>
                </c:pt>
              </c:strCache>
            </c:strRef>
          </c:cat>
          <c:val>
            <c:numRef>
              <c:f>Sheet2!$U$16:$U$40</c:f>
              <c:numCache>
                <c:ptCount val="25"/>
                <c:pt idx="0">
                  <c:v>77.10635736951527</c:v>
                </c:pt>
                <c:pt idx="1">
                  <c:v>47.91965566714491</c:v>
                </c:pt>
                <c:pt idx="2">
                  <c:v>66.30522678820849</c:v>
                </c:pt>
                <c:pt idx="3">
                  <c:v>70.6371733385534</c:v>
                </c:pt>
                <c:pt idx="4">
                  <c:v>77.78356653766002</c:v>
                </c:pt>
                <c:pt idx="5">
                  <c:v>68.39228295819935</c:v>
                </c:pt>
                <c:pt idx="6">
                  <c:v>90.75086638428955</c:v>
                </c:pt>
                <c:pt idx="7">
                  <c:v>56.02813675772944</c:v>
                </c:pt>
                <c:pt idx="8">
                  <c:v>60</c:v>
                </c:pt>
                <c:pt idx="9">
                  <c:v>85.43440752490677</c:v>
                </c:pt>
                <c:pt idx="10">
                  <c:v>34.75986047759592</c:v>
                </c:pt>
                <c:pt idx="11">
                  <c:v>52.9744571095765</c:v>
                </c:pt>
                <c:pt idx="12">
                  <c:v>62.40564489661962</c:v>
                </c:pt>
                <c:pt idx="13">
                  <c:v>52.423559703894426</c:v>
                </c:pt>
                <c:pt idx="14">
                  <c:v>40.96493991628786</c:v>
                </c:pt>
                <c:pt idx="15">
                  <c:v>78.32261056048223</c:v>
                </c:pt>
                <c:pt idx="16">
                  <c:v>76.00630757739232</c:v>
                </c:pt>
                <c:pt idx="17">
                  <c:v>79.2418772563177</c:v>
                </c:pt>
                <c:pt idx="18">
                  <c:v>61.50346866825884</c:v>
                </c:pt>
                <c:pt idx="19">
                  <c:v>71.5725324623596</c:v>
                </c:pt>
                <c:pt idx="20">
                  <c:v>51.452911658303194</c:v>
                </c:pt>
                <c:pt idx="21">
                  <c:v>53.68595041322314</c:v>
                </c:pt>
                <c:pt idx="22">
                  <c:v>48.258384557316944</c:v>
                </c:pt>
                <c:pt idx="23">
                  <c:v>74.89699015029629</c:v>
                </c:pt>
                <c:pt idx="24">
                  <c:v>50.80025296750341</c:v>
                </c:pt>
              </c:numCache>
            </c:numRef>
          </c:val>
        </c:ser>
        <c:ser>
          <c:idx val="1"/>
          <c:order val="1"/>
          <c:tx>
            <c:strRef>
              <c:f>Sheet2!$V$15</c:f>
              <c:strCache>
                <c:ptCount val="1"/>
                <c:pt idx="0">
                  <c:v>枯水期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Sheet2!$T$16:$T$40</c:f>
              <c:strCache>
                <c:ptCount val="25"/>
                <c:pt idx="0">
                  <c:v>阿里山</c:v>
                </c:pt>
                <c:pt idx="1">
                  <c:v>鞍部</c:v>
                </c:pt>
                <c:pt idx="2">
                  <c:v>成功</c:v>
                </c:pt>
                <c:pt idx="3">
                  <c:v>嘉義</c:v>
                </c:pt>
                <c:pt idx="4">
                  <c:v>大武</c:v>
                </c:pt>
                <c:pt idx="5">
                  <c:v>東吉島</c:v>
                </c:pt>
                <c:pt idx="6">
                  <c:v>恆春</c:v>
                </c:pt>
                <c:pt idx="7">
                  <c:v>新竹</c:v>
                </c:pt>
                <c:pt idx="8">
                  <c:v>花蓮</c:v>
                </c:pt>
                <c:pt idx="9">
                  <c:v>高雄</c:v>
                </c:pt>
                <c:pt idx="10">
                  <c:v>基隆</c:v>
                </c:pt>
                <c:pt idx="11">
                  <c:v>蘭嶼</c:v>
                </c:pt>
                <c:pt idx="12">
                  <c:v>澎湖</c:v>
                </c:pt>
                <c:pt idx="13">
                  <c:v>彭佳嶼</c:v>
                </c:pt>
                <c:pt idx="14">
                  <c:v>蘇澳</c:v>
                </c:pt>
                <c:pt idx="15">
                  <c:v>日月潭</c:v>
                </c:pt>
                <c:pt idx="16">
                  <c:v>臺中</c:v>
                </c:pt>
                <c:pt idx="17">
                  <c:v>臺南</c:v>
                </c:pt>
                <c:pt idx="18">
                  <c:v>臺北</c:v>
                </c:pt>
                <c:pt idx="19">
                  <c:v>臺東</c:v>
                </c:pt>
                <c:pt idx="20">
                  <c:v>淡水</c:v>
                </c:pt>
                <c:pt idx="21">
                  <c:v>梧棲</c:v>
                </c:pt>
                <c:pt idx="22">
                  <c:v>宜蘭</c:v>
                </c:pt>
                <c:pt idx="23">
                  <c:v>玉山</c:v>
                </c:pt>
                <c:pt idx="24">
                  <c:v>竹子湖</c:v>
                </c:pt>
              </c:strCache>
            </c:strRef>
          </c:cat>
          <c:val>
            <c:numRef>
              <c:f>Sheet2!$V$16:$V$40</c:f>
              <c:numCache>
                <c:ptCount val="25"/>
                <c:pt idx="0">
                  <c:v>22.893642630484738</c:v>
                </c:pt>
                <c:pt idx="1">
                  <c:v>52.08034433285509</c:v>
                </c:pt>
                <c:pt idx="2">
                  <c:v>33.69477321179152</c:v>
                </c:pt>
                <c:pt idx="3">
                  <c:v>29.36282666144661</c:v>
                </c:pt>
                <c:pt idx="4">
                  <c:v>22.216433462339978</c:v>
                </c:pt>
                <c:pt idx="5">
                  <c:v>31.607717041800637</c:v>
                </c:pt>
                <c:pt idx="6">
                  <c:v>9.249133615710434</c:v>
                </c:pt>
                <c:pt idx="7">
                  <c:v>43.97186324227057</c:v>
                </c:pt>
                <c:pt idx="8">
                  <c:v>40</c:v>
                </c:pt>
                <c:pt idx="9">
                  <c:v>14.565592475093226</c:v>
                </c:pt>
                <c:pt idx="10">
                  <c:v>65.24013952240408</c:v>
                </c:pt>
                <c:pt idx="11">
                  <c:v>47.025542890423495</c:v>
                </c:pt>
                <c:pt idx="12">
                  <c:v>37.59435510338036</c:v>
                </c:pt>
                <c:pt idx="13">
                  <c:v>47.576440296105574</c:v>
                </c:pt>
                <c:pt idx="14">
                  <c:v>59.03506008371213</c:v>
                </c:pt>
                <c:pt idx="15">
                  <c:v>21.677389439517768</c:v>
                </c:pt>
                <c:pt idx="16">
                  <c:v>23.99369242260769</c:v>
                </c:pt>
                <c:pt idx="17">
                  <c:v>20.75812274368231</c:v>
                </c:pt>
                <c:pt idx="18">
                  <c:v>38.49653133174115</c:v>
                </c:pt>
                <c:pt idx="19">
                  <c:v>28.427467537640403</c:v>
                </c:pt>
                <c:pt idx="20">
                  <c:v>48.54708834169681</c:v>
                </c:pt>
                <c:pt idx="21">
                  <c:v>46.314049586776854</c:v>
                </c:pt>
                <c:pt idx="22">
                  <c:v>51.74161544268306</c:v>
                </c:pt>
                <c:pt idx="23">
                  <c:v>25.103009849703728</c:v>
                </c:pt>
                <c:pt idx="24">
                  <c:v>49.199747032496596</c:v>
                </c:pt>
              </c:numCache>
            </c:numRef>
          </c:val>
        </c:ser>
        <c:axId val="59368663"/>
        <c:axId val="64555920"/>
      </c:barChart>
      <c:catAx>
        <c:axId val="593686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標楷體"/>
                    <a:ea typeface="標楷體"/>
                    <a:cs typeface="標楷體"/>
                  </a:rPr>
                  <a:t>氣象站別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64555920"/>
        <c:crosses val="autoZero"/>
        <c:auto val="1"/>
        <c:lblOffset val="100"/>
        <c:noMultiLvlLbl val="0"/>
      </c:catAx>
      <c:valAx>
        <c:axId val="6455592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標楷體"/>
                    <a:ea typeface="標楷體"/>
                    <a:cs typeface="標楷體"/>
                  </a:rPr>
                  <a:t>單位：百分比(%)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9368663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75"/>
          <c:y val="0.37175"/>
          <c:w val="0.112"/>
          <c:h val="0.06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標楷體"/>
              <a:ea typeface="標楷體"/>
              <a:cs typeface="標楷體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>
                <a:latin typeface="標楷體"/>
                <a:ea typeface="標楷體"/>
                <a:cs typeface="標楷體"/>
              </a:rPr>
              <a:t>100年豐水期和枯水期降雨量比較圖</a:t>
            </a:r>
          </a:p>
        </c:rich>
      </c:tx>
      <c:layout>
        <c:manualLayout>
          <c:xMode val="factor"/>
          <c:yMode val="factor"/>
          <c:x val="-0.00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015"/>
          <c:w val="0.86075"/>
          <c:h val="0.78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Sheet2!$U$15</c:f>
              <c:strCache>
                <c:ptCount val="1"/>
                <c:pt idx="0">
                  <c:v>豐水期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Sheet2!$T$16:$T$40</c:f>
              <c:strCache/>
            </c:strRef>
          </c:cat>
          <c:val>
            <c:numRef>
              <c:f>Sheet2!$U$16:$U$40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Sheet2!$V$15</c:f>
              <c:strCache>
                <c:ptCount val="1"/>
                <c:pt idx="0">
                  <c:v>枯水期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Sheet2!$T$16:$T$40</c:f>
              <c:strCache/>
            </c:strRef>
          </c:cat>
          <c:val>
            <c:numRef>
              <c:f>Sheet2!$V$16:$V$40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44132369"/>
        <c:axId val="61647002"/>
      </c:barChart>
      <c:catAx>
        <c:axId val="441323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標楷體"/>
                    <a:ea typeface="標楷體"/>
                    <a:cs typeface="標楷體"/>
                  </a:rPr>
                  <a:t>氣象站別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61647002"/>
        <c:crosses val="autoZero"/>
        <c:auto val="1"/>
        <c:lblOffset val="100"/>
        <c:noMultiLvlLbl val="0"/>
      </c:catAx>
      <c:valAx>
        <c:axId val="6164700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標楷體"/>
                    <a:ea typeface="標楷體"/>
                    <a:cs typeface="標楷體"/>
                  </a:rPr>
                  <a:t>單位：百分比(%)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44132369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25"/>
          <c:y val="0.3705"/>
          <c:w val="0.11275"/>
          <c:h val="0.0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標楷體"/>
              <a:ea typeface="標楷體"/>
              <a:cs typeface="標楷體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標楷體"/>
          <a:ea typeface="標楷體"/>
          <a:cs typeface="標楷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19050</xdr:rowOff>
    </xdr:from>
    <xdr:to>
      <xdr:col>17</xdr:col>
      <xdr:colOff>180975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628650"/>
          <a:ext cx="7077075" cy="1943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　　 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臺灣地區水文、地理條件特殊，以表列臺灣地區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25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個主要氣象觀測站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100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年資料分析，降雨量以鞍部站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4,879.0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毫米最多，平地氣象站最多的是蘇澳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4,443.8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毫米，降雨量最少的則為澎湖站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609.4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毫米及梧棲站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605.0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毫米。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100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年各月均有雨，月降雨量超過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1,000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毫米以上者，僅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8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月之恆春站，占該站年雨量之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44.46%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。若以雨量集中度來看，整年的降雨量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80.00%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以上集中在豐水期的僅高雄及恆春站；而各月降雨總量中，以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月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9,704.0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毫米最多，占全年總雨量之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16.78%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，顯示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100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年冬雨較往年多。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504825</xdr:colOff>
      <xdr:row>12</xdr:row>
      <xdr:rowOff>0</xdr:rowOff>
    </xdr:to>
    <xdr:sp>
      <xdr:nvSpPr>
        <xdr:cNvPr id="2" name="Line 8"/>
        <xdr:cNvSpPr>
          <a:spLocks/>
        </xdr:cNvSpPr>
      </xdr:nvSpPr>
      <xdr:spPr>
        <a:xfrm>
          <a:off x="9525" y="3048000"/>
          <a:ext cx="495300" cy="5810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</xdr:col>
      <xdr:colOff>200025</xdr:colOff>
      <xdr:row>41</xdr:row>
      <xdr:rowOff>9525</xdr:rowOff>
    </xdr:from>
    <xdr:to>
      <xdr:col>17</xdr:col>
      <xdr:colOff>371475</xdr:colOff>
      <xdr:row>74</xdr:row>
      <xdr:rowOff>161925</xdr:rowOff>
    </xdr:to>
    <xdr:graphicFrame>
      <xdr:nvGraphicFramePr>
        <xdr:cNvPr id="3" name="Chart 13"/>
        <xdr:cNvGraphicFramePr/>
      </xdr:nvGraphicFramePr>
      <xdr:xfrm>
        <a:off x="704850" y="10458450"/>
        <a:ext cx="663892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0</xdr:col>
      <xdr:colOff>504825</xdr:colOff>
      <xdr:row>37</xdr:row>
      <xdr:rowOff>9525</xdr:rowOff>
    </xdr:to>
    <xdr:sp>
      <xdr:nvSpPr>
        <xdr:cNvPr id="1" name="Line 3"/>
        <xdr:cNvSpPr>
          <a:spLocks/>
        </xdr:cNvSpPr>
      </xdr:nvSpPr>
      <xdr:spPr>
        <a:xfrm>
          <a:off x="9525" y="4171950"/>
          <a:ext cx="495300" cy="56483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104775</xdr:rowOff>
    </xdr:from>
    <xdr:to>
      <xdr:col>17</xdr:col>
      <xdr:colOff>152400</xdr:colOff>
      <xdr:row>76</xdr:row>
      <xdr:rowOff>142875</xdr:rowOff>
    </xdr:to>
    <xdr:graphicFrame>
      <xdr:nvGraphicFramePr>
        <xdr:cNvPr id="2" name="Chart 4"/>
        <xdr:cNvGraphicFramePr/>
      </xdr:nvGraphicFramePr>
      <xdr:xfrm>
        <a:off x="504825" y="11601450"/>
        <a:ext cx="65913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0</xdr:col>
      <xdr:colOff>504825</xdr:colOff>
      <xdr:row>27</xdr:row>
      <xdr:rowOff>0</xdr:rowOff>
    </xdr:to>
    <xdr:sp>
      <xdr:nvSpPr>
        <xdr:cNvPr id="3" name="Line 5"/>
        <xdr:cNvSpPr>
          <a:spLocks/>
        </xdr:cNvSpPr>
      </xdr:nvSpPr>
      <xdr:spPr>
        <a:xfrm>
          <a:off x="9525" y="4171950"/>
          <a:ext cx="495300" cy="32575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workbookViewId="0" topLeftCell="A1">
      <selection activeCell="A1" sqref="A1:Q1"/>
    </sheetView>
  </sheetViews>
  <sheetFormatPr defaultColWidth="9.00390625" defaultRowHeight="16.5"/>
  <cols>
    <col min="1" max="2" width="6.625" style="50" customWidth="1"/>
    <col min="3" max="3" width="5.50390625" style="50" customWidth="1"/>
    <col min="4" max="4" width="5.00390625" style="50" customWidth="1"/>
    <col min="5" max="5" width="5.75390625" style="50" customWidth="1"/>
    <col min="6" max="6" width="5.00390625" style="50" customWidth="1"/>
    <col min="7" max="7" width="4.875" style="51" customWidth="1"/>
    <col min="8" max="8" width="5.50390625" style="51" customWidth="1"/>
    <col min="9" max="9" width="5.125" style="51" customWidth="1"/>
    <col min="10" max="10" width="5.00390625" style="51" customWidth="1"/>
    <col min="11" max="11" width="5.125" style="51" customWidth="1"/>
    <col min="12" max="12" width="5.50390625" style="51" customWidth="1"/>
    <col min="13" max="13" width="5.25390625" style="51" customWidth="1"/>
    <col min="14" max="14" width="5.50390625" style="51" customWidth="1"/>
    <col min="15" max="15" width="5.625" style="51" customWidth="1"/>
    <col min="16" max="16" width="4.875" style="51" customWidth="1"/>
    <col min="17" max="17" width="4.625" style="51" customWidth="1"/>
    <col min="18" max="18" width="4.875" style="51" customWidth="1"/>
    <col min="19" max="19" width="7.125" style="52" customWidth="1"/>
    <col min="20" max="16384" width="9.00390625" style="51" customWidth="1"/>
  </cols>
  <sheetData>
    <row r="1" spans="1:19" s="46" customFormat="1" ht="27" customHeight="1">
      <c r="A1" s="84" t="s">
        <v>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44"/>
      <c r="S1" s="45"/>
    </row>
    <row r="2" spans="1:19" s="29" customFormat="1" ht="21" customHeight="1">
      <c r="A2" s="47" t="s">
        <v>10</v>
      </c>
      <c r="B2" s="47"/>
      <c r="C2" s="47"/>
      <c r="D2" s="47"/>
      <c r="E2" s="47"/>
      <c r="F2" s="47"/>
      <c r="Q2" s="48"/>
      <c r="R2" s="48" t="s">
        <v>32</v>
      </c>
      <c r="S2" s="10"/>
    </row>
    <row r="3" spans="1:19" s="29" customFormat="1" ht="28.5" customHeight="1">
      <c r="A3" s="47"/>
      <c r="B3" s="47"/>
      <c r="C3" s="47"/>
      <c r="D3" s="47"/>
      <c r="E3" s="47"/>
      <c r="F3" s="47"/>
      <c r="S3" s="10"/>
    </row>
    <row r="4" spans="1:19" s="29" customFormat="1" ht="28.5" customHeight="1">
      <c r="A4" s="47"/>
      <c r="B4" s="47"/>
      <c r="C4" s="47"/>
      <c r="D4" s="47"/>
      <c r="E4" s="47"/>
      <c r="F4" s="47"/>
      <c r="S4" s="10"/>
    </row>
    <row r="5" spans="1:19" s="29" customFormat="1" ht="28.5" customHeight="1">
      <c r="A5" s="47"/>
      <c r="B5" s="47"/>
      <c r="C5" s="47"/>
      <c r="D5" s="47"/>
      <c r="E5" s="47"/>
      <c r="F5" s="47"/>
      <c r="S5" s="10"/>
    </row>
    <row r="6" spans="1:19" s="29" customFormat="1" ht="28.5" customHeight="1">
      <c r="A6" s="47"/>
      <c r="B6" s="47"/>
      <c r="C6" s="47"/>
      <c r="D6" s="47"/>
      <c r="E6" s="47"/>
      <c r="F6" s="47"/>
      <c r="S6" s="10"/>
    </row>
    <row r="7" spans="1:19" s="29" customFormat="1" ht="18" customHeight="1">
      <c r="A7" s="47"/>
      <c r="B7" s="47"/>
      <c r="C7" s="47"/>
      <c r="D7" s="47"/>
      <c r="E7" s="47"/>
      <c r="F7" s="47"/>
      <c r="K7" s="5"/>
      <c r="S7" s="49"/>
    </row>
    <row r="8" ht="22.5" customHeight="1"/>
    <row r="9" spans="1:19" ht="20.25" customHeight="1">
      <c r="A9" s="86" t="s">
        <v>33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53"/>
    </row>
    <row r="10" spans="18:19" ht="16.5" customHeight="1" thickBot="1">
      <c r="R10" s="37" t="s">
        <v>30</v>
      </c>
      <c r="S10" s="54"/>
    </row>
    <row r="11" spans="1:27" s="58" customFormat="1" ht="21.75" customHeight="1">
      <c r="A11" s="38" t="s">
        <v>50</v>
      </c>
      <c r="B11" s="88" t="s">
        <v>31</v>
      </c>
      <c r="C11" s="39" t="s">
        <v>8</v>
      </c>
      <c r="D11" s="55"/>
      <c r="E11" s="40" t="s">
        <v>9</v>
      </c>
      <c r="F11" s="55"/>
      <c r="G11" s="82" t="s">
        <v>34</v>
      </c>
      <c r="H11" s="82" t="s">
        <v>35</v>
      </c>
      <c r="I11" s="82" t="s">
        <v>36</v>
      </c>
      <c r="J11" s="82" t="s">
        <v>37</v>
      </c>
      <c r="K11" s="82" t="s">
        <v>38</v>
      </c>
      <c r="L11" s="82" t="s">
        <v>39</v>
      </c>
      <c r="M11" s="82" t="s">
        <v>40</v>
      </c>
      <c r="N11" s="82" t="s">
        <v>41</v>
      </c>
      <c r="O11" s="82" t="s">
        <v>42</v>
      </c>
      <c r="P11" s="82" t="s">
        <v>43</v>
      </c>
      <c r="Q11" s="82" t="s">
        <v>44</v>
      </c>
      <c r="R11" s="80" t="s">
        <v>45</v>
      </c>
      <c r="S11" s="52"/>
      <c r="T11" s="56"/>
      <c r="U11" s="56"/>
      <c r="V11" s="57"/>
      <c r="W11" s="57"/>
      <c r="X11" s="56"/>
      <c r="Y11" s="56"/>
      <c r="Z11" s="56"/>
      <c r="AA11" s="56"/>
    </row>
    <row r="12" spans="1:27" s="58" customFormat="1" ht="24.75" customHeight="1">
      <c r="A12" s="41" t="s">
        <v>46</v>
      </c>
      <c r="B12" s="89"/>
      <c r="C12" s="42" t="s">
        <v>47</v>
      </c>
      <c r="D12" s="30" t="s">
        <v>48</v>
      </c>
      <c r="E12" s="42" t="s">
        <v>47</v>
      </c>
      <c r="F12" s="30" t="s">
        <v>48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1"/>
      <c r="S12" s="52"/>
      <c r="T12" s="56"/>
      <c r="U12" s="56"/>
      <c r="V12" s="57"/>
      <c r="W12" s="57"/>
      <c r="X12" s="56"/>
      <c r="Y12" s="56"/>
      <c r="Z12" s="56"/>
      <c r="AA12" s="56"/>
    </row>
    <row r="13" spans="1:27" s="58" customFormat="1" ht="24.75" customHeight="1">
      <c r="A13" s="74" t="s">
        <v>53</v>
      </c>
      <c r="B13" s="75">
        <f aca="true" t="shared" si="0" ref="B13:R13">SUM(B14:B38)</f>
        <v>57830.70000000001</v>
      </c>
      <c r="C13" s="75">
        <f t="shared" si="0"/>
        <v>35185.399999999994</v>
      </c>
      <c r="D13" s="60">
        <f aca="true" t="shared" si="1" ref="D13:D35">+C13/B13*100</f>
        <v>60.84207868830913</v>
      </c>
      <c r="E13" s="75">
        <f t="shared" si="0"/>
        <v>22645.300000000003</v>
      </c>
      <c r="F13" s="60">
        <f aca="true" t="shared" si="2" ref="F13:F35">+E13/B13*100</f>
        <v>39.15792131169085</v>
      </c>
      <c r="G13" s="75">
        <f t="shared" si="0"/>
        <v>3219.2999999999997</v>
      </c>
      <c r="H13" s="75">
        <f t="shared" si="0"/>
        <v>1641</v>
      </c>
      <c r="I13" s="75">
        <f t="shared" si="0"/>
        <v>2201.4</v>
      </c>
      <c r="J13" s="75">
        <f t="shared" si="0"/>
        <v>1021.3</v>
      </c>
      <c r="K13" s="75">
        <f t="shared" si="0"/>
        <v>6086.6</v>
      </c>
      <c r="L13" s="75">
        <f t="shared" si="0"/>
        <v>6290.4</v>
      </c>
      <c r="M13" s="75">
        <f t="shared" si="0"/>
        <v>6143.499999999999</v>
      </c>
      <c r="N13" s="75">
        <f t="shared" si="0"/>
        <v>7142.700000000001</v>
      </c>
      <c r="O13" s="75">
        <f t="shared" si="0"/>
        <v>2175.9999999999995</v>
      </c>
      <c r="P13" s="75">
        <f t="shared" si="0"/>
        <v>7346.200000000001</v>
      </c>
      <c r="Q13" s="76">
        <f t="shared" si="0"/>
        <v>9704.000000000002</v>
      </c>
      <c r="R13" s="75">
        <f t="shared" si="0"/>
        <v>4858.3</v>
      </c>
      <c r="S13" s="52"/>
      <c r="T13" s="56"/>
      <c r="U13" s="56"/>
      <c r="V13" s="57"/>
      <c r="W13" s="57"/>
      <c r="X13" s="56"/>
      <c r="Y13" s="56"/>
      <c r="Z13" s="56"/>
      <c r="AA13" s="56"/>
    </row>
    <row r="14" spans="1:27" ht="19.5" customHeight="1">
      <c r="A14" s="43" t="s">
        <v>2</v>
      </c>
      <c r="B14" s="59">
        <f>SUM(G14:R14)</f>
        <v>3655.6</v>
      </c>
      <c r="C14" s="59">
        <f aca="true" t="shared" si="3" ref="C14:C35">SUM(K14:P14)</f>
        <v>2818.7</v>
      </c>
      <c r="D14" s="60">
        <f t="shared" si="1"/>
        <v>77.10635736951527</v>
      </c>
      <c r="E14" s="59">
        <f>+G14+H14+I14+J14+Q14+R14</f>
        <v>836.9</v>
      </c>
      <c r="F14" s="60">
        <f t="shared" si="2"/>
        <v>22.893642630484738</v>
      </c>
      <c r="G14" s="59">
        <v>133.8</v>
      </c>
      <c r="H14" s="59">
        <v>62.1</v>
      </c>
      <c r="I14" s="59">
        <v>93.8</v>
      </c>
      <c r="J14" s="59">
        <v>28.7</v>
      </c>
      <c r="K14" s="59">
        <v>468.3</v>
      </c>
      <c r="L14" s="59">
        <v>333.6</v>
      </c>
      <c r="M14" s="59">
        <v>956.1</v>
      </c>
      <c r="N14" s="59">
        <v>648</v>
      </c>
      <c r="O14" s="59">
        <v>164.6</v>
      </c>
      <c r="P14" s="59">
        <v>248.1</v>
      </c>
      <c r="Q14" s="59">
        <v>392.5</v>
      </c>
      <c r="R14" s="59">
        <v>126</v>
      </c>
      <c r="T14" s="61"/>
      <c r="U14" s="61"/>
      <c r="V14" s="62"/>
      <c r="W14" s="62"/>
      <c r="X14" s="61"/>
      <c r="Y14" s="63"/>
      <c r="Z14" s="63"/>
      <c r="AA14" s="61"/>
    </row>
    <row r="15" spans="1:27" ht="19.5" customHeight="1">
      <c r="A15" s="73" t="s">
        <v>49</v>
      </c>
      <c r="B15" s="64">
        <f aca="true" t="shared" si="4" ref="B15:B35">SUM(G15:R15)</f>
        <v>4879</v>
      </c>
      <c r="C15" s="59">
        <f t="shared" si="3"/>
        <v>2338</v>
      </c>
      <c r="D15" s="60">
        <f t="shared" si="1"/>
        <v>47.91965566714491</v>
      </c>
      <c r="E15" s="59">
        <f aca="true" t="shared" si="5" ref="E15:E21">+G15+H15+I15+J15+Q15+R15</f>
        <v>2541</v>
      </c>
      <c r="F15" s="60">
        <f t="shared" si="2"/>
        <v>52.08034433285509</v>
      </c>
      <c r="G15" s="59">
        <v>538.5</v>
      </c>
      <c r="H15" s="59">
        <v>185.5</v>
      </c>
      <c r="I15" s="59">
        <v>213.5</v>
      </c>
      <c r="J15" s="59">
        <v>88</v>
      </c>
      <c r="K15" s="59">
        <v>491</v>
      </c>
      <c r="L15" s="59">
        <v>469</v>
      </c>
      <c r="M15" s="59">
        <v>140.5</v>
      </c>
      <c r="N15" s="59">
        <v>172</v>
      </c>
      <c r="O15" s="59">
        <v>180</v>
      </c>
      <c r="P15" s="59">
        <v>885.5</v>
      </c>
      <c r="Q15" s="59">
        <v>787</v>
      </c>
      <c r="R15" s="59">
        <v>728.5</v>
      </c>
      <c r="T15" s="61"/>
      <c r="U15" s="61"/>
      <c r="V15" s="62"/>
      <c r="W15" s="62"/>
      <c r="X15" s="61"/>
      <c r="Y15" s="63"/>
      <c r="Z15" s="63"/>
      <c r="AA15" s="61"/>
    </row>
    <row r="16" spans="1:27" s="58" customFormat="1" ht="18.75" customHeight="1">
      <c r="A16" s="43" t="s">
        <v>12</v>
      </c>
      <c r="B16" s="59">
        <f t="shared" si="4"/>
        <v>2720.6</v>
      </c>
      <c r="C16" s="59">
        <f t="shared" si="3"/>
        <v>1803.8999999999999</v>
      </c>
      <c r="D16" s="60">
        <f t="shared" si="1"/>
        <v>66.30522678820849</v>
      </c>
      <c r="E16" s="59">
        <f t="shared" si="5"/>
        <v>916.6999999999999</v>
      </c>
      <c r="F16" s="60">
        <f t="shared" si="2"/>
        <v>33.69477321179152</v>
      </c>
      <c r="G16" s="59">
        <v>46.2</v>
      </c>
      <c r="H16" s="59">
        <v>25.2</v>
      </c>
      <c r="I16" s="59">
        <v>35.4</v>
      </c>
      <c r="J16" s="59">
        <v>69.2</v>
      </c>
      <c r="K16" s="59">
        <v>244.5</v>
      </c>
      <c r="L16" s="59">
        <v>307.8</v>
      </c>
      <c r="M16" s="59">
        <v>131.3</v>
      </c>
      <c r="N16" s="59">
        <v>359.8</v>
      </c>
      <c r="O16" s="59">
        <v>180.2</v>
      </c>
      <c r="P16" s="59">
        <v>580.3</v>
      </c>
      <c r="Q16" s="59">
        <v>679.9</v>
      </c>
      <c r="R16" s="59">
        <v>60.8</v>
      </c>
      <c r="S16" s="52"/>
      <c r="T16" s="56"/>
      <c r="U16" s="56"/>
      <c r="V16" s="57"/>
      <c r="W16" s="57"/>
      <c r="X16" s="56"/>
      <c r="Y16" s="56"/>
      <c r="Z16" s="56"/>
      <c r="AA16" s="56"/>
    </row>
    <row r="17" spans="1:27" s="58" customFormat="1" ht="18.75" customHeight="1">
      <c r="A17" s="43" t="s">
        <v>13</v>
      </c>
      <c r="B17" s="59">
        <f t="shared" si="4"/>
        <v>1021.6999999999999</v>
      </c>
      <c r="C17" s="59">
        <f t="shared" si="3"/>
        <v>721.6999999999999</v>
      </c>
      <c r="D17" s="60">
        <f t="shared" si="1"/>
        <v>70.6371733385534</v>
      </c>
      <c r="E17" s="59">
        <f t="shared" si="5"/>
        <v>300</v>
      </c>
      <c r="F17" s="60">
        <f t="shared" si="2"/>
        <v>29.36282666144661</v>
      </c>
      <c r="G17" s="59">
        <v>25.7</v>
      </c>
      <c r="H17" s="59">
        <v>19.9</v>
      </c>
      <c r="I17" s="59">
        <v>49.7</v>
      </c>
      <c r="J17" s="59">
        <v>4.6</v>
      </c>
      <c r="K17" s="59">
        <v>150</v>
      </c>
      <c r="L17" s="59">
        <v>148.5</v>
      </c>
      <c r="M17" s="59">
        <v>175.1</v>
      </c>
      <c r="N17" s="59">
        <v>112.8</v>
      </c>
      <c r="O17" s="59">
        <v>109.5</v>
      </c>
      <c r="P17" s="59">
        <v>25.8</v>
      </c>
      <c r="Q17" s="59">
        <v>180.6</v>
      </c>
      <c r="R17" s="59">
        <v>19.5</v>
      </c>
      <c r="S17" s="52"/>
      <c r="T17" s="56"/>
      <c r="U17" s="56"/>
      <c r="V17" s="57"/>
      <c r="W17" s="57"/>
      <c r="X17" s="56"/>
      <c r="Y17" s="56"/>
      <c r="Z17" s="56"/>
      <c r="AA17" s="56"/>
    </row>
    <row r="18" spans="1:27" s="58" customFormat="1" ht="18.75" customHeight="1">
      <c r="A18" s="43" t="s">
        <v>14</v>
      </c>
      <c r="B18" s="59">
        <f t="shared" si="4"/>
        <v>2687.2000000000003</v>
      </c>
      <c r="C18" s="59">
        <f t="shared" si="3"/>
        <v>2090.2000000000003</v>
      </c>
      <c r="D18" s="60">
        <f t="shared" si="1"/>
        <v>77.78356653766002</v>
      </c>
      <c r="E18" s="59">
        <f t="shared" si="5"/>
        <v>597</v>
      </c>
      <c r="F18" s="60">
        <f t="shared" si="2"/>
        <v>22.216433462339978</v>
      </c>
      <c r="G18" s="59">
        <v>23.8</v>
      </c>
      <c r="H18" s="59">
        <v>26.3</v>
      </c>
      <c r="I18" s="59">
        <v>23.6</v>
      </c>
      <c r="J18" s="59">
        <v>76.3</v>
      </c>
      <c r="K18" s="59">
        <v>164.6</v>
      </c>
      <c r="L18" s="59">
        <v>568.9</v>
      </c>
      <c r="M18" s="59">
        <v>391.4</v>
      </c>
      <c r="N18" s="59">
        <v>525</v>
      </c>
      <c r="O18" s="59">
        <v>146.9</v>
      </c>
      <c r="P18" s="59">
        <v>293.4</v>
      </c>
      <c r="Q18" s="59">
        <v>396.1</v>
      </c>
      <c r="R18" s="59">
        <v>50.9</v>
      </c>
      <c r="S18" s="52"/>
      <c r="T18" s="56"/>
      <c r="U18" s="56"/>
      <c r="V18" s="57"/>
      <c r="W18" s="57"/>
      <c r="X18" s="56"/>
      <c r="Y18" s="56"/>
      <c r="Z18" s="56"/>
      <c r="AA18" s="56"/>
    </row>
    <row r="19" spans="1:27" s="58" customFormat="1" ht="18.75" customHeight="1">
      <c r="A19" s="43" t="s">
        <v>15</v>
      </c>
      <c r="B19" s="59">
        <f t="shared" si="4"/>
        <v>933.0000000000001</v>
      </c>
      <c r="C19" s="59">
        <f t="shared" si="3"/>
        <v>638.1</v>
      </c>
      <c r="D19" s="60">
        <f t="shared" si="1"/>
        <v>68.39228295819935</v>
      </c>
      <c r="E19" s="59">
        <f t="shared" si="5"/>
        <v>294.9</v>
      </c>
      <c r="F19" s="60">
        <f t="shared" si="2"/>
        <v>31.607717041800637</v>
      </c>
      <c r="G19" s="59">
        <v>14</v>
      </c>
      <c r="H19" s="59">
        <v>19.5</v>
      </c>
      <c r="I19" s="59">
        <v>21.1</v>
      </c>
      <c r="J19" s="59">
        <v>35.5</v>
      </c>
      <c r="K19" s="59">
        <v>78.6</v>
      </c>
      <c r="L19" s="59">
        <v>92.2</v>
      </c>
      <c r="M19" s="59">
        <v>253.1</v>
      </c>
      <c r="N19" s="59">
        <v>194.1</v>
      </c>
      <c r="O19" s="59">
        <v>2.2</v>
      </c>
      <c r="P19" s="59">
        <v>17.9</v>
      </c>
      <c r="Q19" s="59">
        <v>196.6</v>
      </c>
      <c r="R19" s="59">
        <v>8.2</v>
      </c>
      <c r="S19" s="52"/>
      <c r="T19" s="56"/>
      <c r="U19" s="56"/>
      <c r="V19" s="57"/>
      <c r="W19" s="57"/>
      <c r="X19" s="56"/>
      <c r="Y19" s="56"/>
      <c r="Z19" s="56"/>
      <c r="AA19" s="56"/>
    </row>
    <row r="20" spans="1:27" ht="17.25" customHeight="1">
      <c r="A20" s="73" t="s">
        <v>57</v>
      </c>
      <c r="B20" s="59">
        <f t="shared" si="4"/>
        <v>2597</v>
      </c>
      <c r="C20" s="59">
        <f t="shared" si="3"/>
        <v>2356.7999999999997</v>
      </c>
      <c r="D20" s="64">
        <f t="shared" si="1"/>
        <v>90.75086638428955</v>
      </c>
      <c r="E20" s="59">
        <f t="shared" si="5"/>
        <v>240.2</v>
      </c>
      <c r="F20" s="60">
        <f t="shared" si="2"/>
        <v>9.249133615710434</v>
      </c>
      <c r="G20" s="59">
        <v>12.4</v>
      </c>
      <c r="H20" s="59">
        <v>18.5</v>
      </c>
      <c r="I20" s="59">
        <v>5</v>
      </c>
      <c r="J20" s="59">
        <v>40.3</v>
      </c>
      <c r="K20" s="59">
        <v>127.4</v>
      </c>
      <c r="L20" s="59">
        <v>339.4</v>
      </c>
      <c r="M20" s="59">
        <v>443.2</v>
      </c>
      <c r="N20" s="64">
        <v>1154.7</v>
      </c>
      <c r="O20" s="59">
        <v>101.9</v>
      </c>
      <c r="P20" s="59">
        <v>190.2</v>
      </c>
      <c r="Q20" s="59">
        <v>134.1</v>
      </c>
      <c r="R20" s="59">
        <v>29.9</v>
      </c>
      <c r="T20" s="61"/>
      <c r="U20" s="61"/>
      <c r="V20" s="63"/>
      <c r="W20" s="63"/>
      <c r="X20" s="61"/>
      <c r="Y20" s="63"/>
      <c r="Z20" s="63"/>
      <c r="AA20" s="61"/>
    </row>
    <row r="21" spans="1:27" ht="18.75" customHeight="1">
      <c r="A21" s="43" t="s">
        <v>1</v>
      </c>
      <c r="B21" s="59">
        <f t="shared" si="4"/>
        <v>1222.6</v>
      </c>
      <c r="C21" s="59">
        <f t="shared" si="3"/>
        <v>685.0000000000001</v>
      </c>
      <c r="D21" s="60">
        <f t="shared" si="1"/>
        <v>56.02813675772944</v>
      </c>
      <c r="E21" s="59">
        <f t="shared" si="5"/>
        <v>537.6</v>
      </c>
      <c r="F21" s="60">
        <f t="shared" si="2"/>
        <v>43.97186324227057</v>
      </c>
      <c r="G21" s="59">
        <v>74.6</v>
      </c>
      <c r="H21" s="59">
        <v>63.1</v>
      </c>
      <c r="I21" s="59">
        <v>90</v>
      </c>
      <c r="J21" s="59">
        <v>19.7</v>
      </c>
      <c r="K21" s="59">
        <v>220.4</v>
      </c>
      <c r="L21" s="59">
        <v>174.4</v>
      </c>
      <c r="M21" s="59">
        <v>169.8</v>
      </c>
      <c r="N21" s="59">
        <v>62.7</v>
      </c>
      <c r="O21" s="59">
        <v>9.7</v>
      </c>
      <c r="P21" s="59">
        <v>48</v>
      </c>
      <c r="Q21" s="59">
        <v>221.1</v>
      </c>
      <c r="R21" s="59">
        <v>69.1</v>
      </c>
      <c r="T21" s="61"/>
      <c r="U21" s="61"/>
      <c r="V21" s="63"/>
      <c r="W21" s="63"/>
      <c r="X21" s="61"/>
      <c r="Y21" s="63"/>
      <c r="Z21" s="63"/>
      <c r="AA21" s="61"/>
    </row>
    <row r="22" spans="1:27" ht="20.25" customHeight="1">
      <c r="A22" s="43" t="s">
        <v>4</v>
      </c>
      <c r="B22" s="59">
        <f t="shared" si="4"/>
        <v>2199.5</v>
      </c>
      <c r="C22" s="59">
        <f t="shared" si="3"/>
        <v>1319.7</v>
      </c>
      <c r="D22" s="60">
        <f t="shared" si="1"/>
        <v>60</v>
      </c>
      <c r="E22" s="59">
        <f>G22+H22+I22+J22+Q22+R22</f>
        <v>879.8</v>
      </c>
      <c r="F22" s="60">
        <f t="shared" si="2"/>
        <v>40</v>
      </c>
      <c r="G22" s="59">
        <v>18.1</v>
      </c>
      <c r="H22" s="59">
        <v>57.8</v>
      </c>
      <c r="I22" s="59">
        <v>95.7</v>
      </c>
      <c r="J22" s="59">
        <v>64.2</v>
      </c>
      <c r="K22" s="59">
        <v>180.4</v>
      </c>
      <c r="L22" s="59">
        <v>83.8</v>
      </c>
      <c r="M22" s="59">
        <v>45.5</v>
      </c>
      <c r="N22" s="59">
        <v>375</v>
      </c>
      <c r="O22" s="59">
        <v>148</v>
      </c>
      <c r="P22" s="59">
        <v>487</v>
      </c>
      <c r="Q22" s="59">
        <v>517.5</v>
      </c>
      <c r="R22" s="59">
        <v>126.5</v>
      </c>
      <c r="T22" s="61"/>
      <c r="U22" s="61"/>
      <c r="V22" s="63"/>
      <c r="W22" s="63"/>
      <c r="X22" s="61"/>
      <c r="Y22" s="63"/>
      <c r="Z22" s="63"/>
      <c r="AA22" s="61"/>
    </row>
    <row r="23" spans="1:27" ht="18" customHeight="1">
      <c r="A23" s="73" t="s">
        <v>56</v>
      </c>
      <c r="B23" s="59">
        <f t="shared" si="4"/>
        <v>1796.7</v>
      </c>
      <c r="C23" s="59">
        <f t="shared" si="3"/>
        <v>1535</v>
      </c>
      <c r="D23" s="64">
        <f t="shared" si="1"/>
        <v>85.43440752490677</v>
      </c>
      <c r="E23" s="59">
        <f>+G23+H23+I23+J23+Q23+R23</f>
        <v>261.7</v>
      </c>
      <c r="F23" s="60">
        <f t="shared" si="2"/>
        <v>14.565592475093226</v>
      </c>
      <c r="G23" s="59">
        <v>7.7</v>
      </c>
      <c r="H23" s="59">
        <v>3.5</v>
      </c>
      <c r="I23" s="59">
        <v>8</v>
      </c>
      <c r="J23" s="59">
        <v>29.5</v>
      </c>
      <c r="K23" s="59">
        <v>106</v>
      </c>
      <c r="L23" s="59">
        <v>392</v>
      </c>
      <c r="M23" s="59">
        <v>543</v>
      </c>
      <c r="N23" s="59">
        <v>367.5</v>
      </c>
      <c r="O23" s="59">
        <v>71.5</v>
      </c>
      <c r="P23" s="59">
        <v>55</v>
      </c>
      <c r="Q23" s="59">
        <v>172.5</v>
      </c>
      <c r="R23" s="59">
        <v>40.5</v>
      </c>
      <c r="T23" s="61"/>
      <c r="U23" s="61"/>
      <c r="V23" s="63"/>
      <c r="W23" s="63"/>
      <c r="X23" s="61"/>
      <c r="Y23" s="63"/>
      <c r="Z23" s="63"/>
      <c r="AA23" s="61"/>
    </row>
    <row r="24" spans="1:27" ht="18.75" customHeight="1">
      <c r="A24" s="43" t="s">
        <v>0</v>
      </c>
      <c r="B24" s="59">
        <f t="shared" si="4"/>
        <v>3727</v>
      </c>
      <c r="C24" s="59">
        <f t="shared" si="3"/>
        <v>1295.5</v>
      </c>
      <c r="D24" s="60">
        <f t="shared" si="1"/>
        <v>34.75986047759592</v>
      </c>
      <c r="E24" s="59">
        <f>+G24+H24+I24+J24+Q24+R24</f>
        <v>2431.5</v>
      </c>
      <c r="F24" s="60">
        <f t="shared" si="2"/>
        <v>65.24013952240408</v>
      </c>
      <c r="G24" s="59">
        <v>431.7</v>
      </c>
      <c r="H24" s="59">
        <v>267.2</v>
      </c>
      <c r="I24" s="59">
        <v>243.1</v>
      </c>
      <c r="J24" s="59">
        <v>70.3</v>
      </c>
      <c r="K24" s="59">
        <v>406.3</v>
      </c>
      <c r="L24" s="59">
        <v>148.7</v>
      </c>
      <c r="M24" s="59">
        <v>120.2</v>
      </c>
      <c r="N24" s="59">
        <v>94.4</v>
      </c>
      <c r="O24" s="59">
        <v>52.7</v>
      </c>
      <c r="P24" s="59">
        <v>473.2</v>
      </c>
      <c r="Q24" s="59">
        <v>896.1</v>
      </c>
      <c r="R24" s="59">
        <v>523.1</v>
      </c>
      <c r="T24" s="61"/>
      <c r="U24" s="61"/>
      <c r="V24" s="63"/>
      <c r="W24" s="63"/>
      <c r="X24" s="61"/>
      <c r="Y24" s="63"/>
      <c r="Z24" s="63"/>
      <c r="AA24" s="61"/>
    </row>
    <row r="25" spans="1:27" ht="18.75" customHeight="1">
      <c r="A25" s="43" t="s">
        <v>16</v>
      </c>
      <c r="B25" s="59">
        <f t="shared" si="4"/>
        <v>3605.7</v>
      </c>
      <c r="C25" s="59">
        <f t="shared" si="3"/>
        <v>1910.1</v>
      </c>
      <c r="D25" s="60">
        <f t="shared" si="1"/>
        <v>52.9744571095765</v>
      </c>
      <c r="E25" s="59">
        <f>+G25+H25+I25+J25+Q25+R25</f>
        <v>1695.6</v>
      </c>
      <c r="F25" s="60">
        <f t="shared" si="2"/>
        <v>47.025542890423495</v>
      </c>
      <c r="G25" s="59">
        <v>396.7</v>
      </c>
      <c r="H25" s="59">
        <v>124.3</v>
      </c>
      <c r="I25" s="59">
        <v>104.7</v>
      </c>
      <c r="J25" s="59">
        <v>106.1</v>
      </c>
      <c r="K25" s="59">
        <v>360.1</v>
      </c>
      <c r="L25" s="59">
        <v>251.1</v>
      </c>
      <c r="M25" s="59">
        <v>248.1</v>
      </c>
      <c r="N25" s="59">
        <v>384.8</v>
      </c>
      <c r="O25" s="59">
        <v>230.6</v>
      </c>
      <c r="P25" s="59">
        <v>435.4</v>
      </c>
      <c r="Q25" s="59">
        <v>585.3</v>
      </c>
      <c r="R25" s="59">
        <v>378.5</v>
      </c>
      <c r="T25" s="61"/>
      <c r="U25" s="61"/>
      <c r="V25" s="63"/>
      <c r="W25" s="63"/>
      <c r="X25" s="61"/>
      <c r="Y25" s="63"/>
      <c r="Z25" s="63"/>
      <c r="AA25" s="61"/>
    </row>
    <row r="26" spans="1:27" ht="18.75" customHeight="1">
      <c r="A26" s="73" t="s">
        <v>54</v>
      </c>
      <c r="B26" s="64">
        <f t="shared" si="4"/>
        <v>609.4000000000001</v>
      </c>
      <c r="C26" s="59">
        <f t="shared" si="3"/>
        <v>380.3</v>
      </c>
      <c r="D26" s="60">
        <f t="shared" si="1"/>
        <v>62.40564489661962</v>
      </c>
      <c r="E26" s="59">
        <f aca="true" t="shared" si="6" ref="E26:E35">+G26+H26+I26+J26+Q26+R26</f>
        <v>229.09999999999997</v>
      </c>
      <c r="F26" s="60">
        <f t="shared" si="2"/>
        <v>37.59435510338036</v>
      </c>
      <c r="G26" s="59">
        <v>8.7</v>
      </c>
      <c r="H26" s="59">
        <v>10.8</v>
      </c>
      <c r="I26" s="59">
        <v>19.5</v>
      </c>
      <c r="J26" s="59">
        <v>9.2</v>
      </c>
      <c r="K26" s="59">
        <v>53.2</v>
      </c>
      <c r="L26" s="59">
        <v>61.1</v>
      </c>
      <c r="M26" s="59">
        <v>115.6</v>
      </c>
      <c r="N26" s="59">
        <v>142.2</v>
      </c>
      <c r="O26" s="59">
        <v>0.7</v>
      </c>
      <c r="P26" s="59">
        <v>7.5</v>
      </c>
      <c r="Q26" s="59">
        <v>161.7</v>
      </c>
      <c r="R26" s="59">
        <v>19.2</v>
      </c>
      <c r="T26" s="61"/>
      <c r="U26" s="61"/>
      <c r="V26" s="63"/>
      <c r="W26" s="63"/>
      <c r="X26" s="61"/>
      <c r="Y26" s="63"/>
      <c r="Z26" s="63"/>
      <c r="AA26" s="61"/>
    </row>
    <row r="27" spans="1:27" ht="18.75" customHeight="1">
      <c r="A27" s="43" t="s">
        <v>18</v>
      </c>
      <c r="B27" s="59">
        <f t="shared" si="4"/>
        <v>1553.5</v>
      </c>
      <c r="C27" s="59">
        <f t="shared" si="3"/>
        <v>814.4</v>
      </c>
      <c r="D27" s="60">
        <f t="shared" si="1"/>
        <v>52.423559703894426</v>
      </c>
      <c r="E27" s="59">
        <f t="shared" si="6"/>
        <v>739.1</v>
      </c>
      <c r="F27" s="60">
        <f t="shared" si="2"/>
        <v>47.576440296105574</v>
      </c>
      <c r="G27" s="59">
        <v>104</v>
      </c>
      <c r="H27" s="59">
        <v>57.7</v>
      </c>
      <c r="I27" s="59">
        <v>99.3</v>
      </c>
      <c r="J27" s="59">
        <v>24.8</v>
      </c>
      <c r="K27" s="59">
        <v>238.2</v>
      </c>
      <c r="L27" s="59">
        <v>294.7</v>
      </c>
      <c r="M27" s="59">
        <v>47</v>
      </c>
      <c r="N27" s="59">
        <v>68.1</v>
      </c>
      <c r="O27" s="59">
        <v>11.8</v>
      </c>
      <c r="P27" s="59">
        <v>154.6</v>
      </c>
      <c r="Q27" s="59">
        <v>325.7</v>
      </c>
      <c r="R27" s="59">
        <v>127.6</v>
      </c>
      <c r="T27" s="61"/>
      <c r="U27" s="61"/>
      <c r="V27" s="63"/>
      <c r="W27" s="63"/>
      <c r="X27" s="61"/>
      <c r="Y27" s="63"/>
      <c r="Z27" s="63"/>
      <c r="AA27" s="61"/>
    </row>
    <row r="28" spans="1:27" ht="15.75">
      <c r="A28" s="73" t="s">
        <v>19</v>
      </c>
      <c r="B28" s="64">
        <f t="shared" si="4"/>
        <v>4443.8</v>
      </c>
      <c r="C28" s="59">
        <f t="shared" si="3"/>
        <v>1820.4</v>
      </c>
      <c r="D28" s="60">
        <f t="shared" si="1"/>
        <v>40.96493991628786</v>
      </c>
      <c r="E28" s="59">
        <f t="shared" si="6"/>
        <v>2623.3999999999996</v>
      </c>
      <c r="F28" s="60">
        <f t="shared" si="2"/>
        <v>59.03506008371213</v>
      </c>
      <c r="G28" s="59">
        <v>489.7</v>
      </c>
      <c r="H28" s="59">
        <v>206.5</v>
      </c>
      <c r="I28" s="59">
        <v>281</v>
      </c>
      <c r="J28" s="59">
        <v>43.8</v>
      </c>
      <c r="K28" s="59">
        <v>391.2</v>
      </c>
      <c r="L28" s="59">
        <v>74.3</v>
      </c>
      <c r="M28" s="59">
        <v>59.4</v>
      </c>
      <c r="N28" s="59">
        <v>246.5</v>
      </c>
      <c r="O28" s="59">
        <v>141.8</v>
      </c>
      <c r="P28" s="59">
        <v>907.2</v>
      </c>
      <c r="Q28" s="59">
        <v>762.1</v>
      </c>
      <c r="R28" s="59">
        <v>840.3</v>
      </c>
      <c r="T28" s="61"/>
      <c r="U28" s="61"/>
      <c r="V28" s="63"/>
      <c r="W28" s="63"/>
      <c r="X28" s="61"/>
      <c r="Y28" s="63"/>
      <c r="Z28" s="63"/>
      <c r="AA28" s="61"/>
    </row>
    <row r="29" spans="1:27" ht="15.75">
      <c r="A29" s="43" t="s">
        <v>20</v>
      </c>
      <c r="B29" s="59">
        <f t="shared" si="4"/>
        <v>1725.3</v>
      </c>
      <c r="C29" s="59">
        <f t="shared" si="3"/>
        <v>1351.3</v>
      </c>
      <c r="D29" s="60">
        <f t="shared" si="1"/>
        <v>78.32261056048223</v>
      </c>
      <c r="E29" s="59">
        <f t="shared" si="6"/>
        <v>374</v>
      </c>
      <c r="F29" s="60">
        <f t="shared" si="2"/>
        <v>21.677389439517768</v>
      </c>
      <c r="G29" s="59">
        <v>58</v>
      </c>
      <c r="H29" s="59">
        <v>22.2</v>
      </c>
      <c r="I29" s="59">
        <v>46.3</v>
      </c>
      <c r="J29" s="59">
        <v>23.5</v>
      </c>
      <c r="K29" s="59">
        <v>351.3</v>
      </c>
      <c r="L29" s="59">
        <v>217</v>
      </c>
      <c r="M29" s="59">
        <v>412.5</v>
      </c>
      <c r="N29" s="59">
        <v>241</v>
      </c>
      <c r="O29" s="59">
        <v>73.5</v>
      </c>
      <c r="P29" s="59">
        <v>56</v>
      </c>
      <c r="Q29" s="59">
        <v>177</v>
      </c>
      <c r="R29" s="59">
        <v>47</v>
      </c>
      <c r="T29" s="61"/>
      <c r="U29" s="61"/>
      <c r="V29" s="63"/>
      <c r="W29" s="63"/>
      <c r="X29" s="61"/>
      <c r="Y29" s="63"/>
      <c r="Z29" s="63"/>
      <c r="AA29" s="61"/>
    </row>
    <row r="30" spans="1:27" ht="19.5" customHeight="1">
      <c r="A30" s="43" t="s">
        <v>21</v>
      </c>
      <c r="B30" s="59">
        <f t="shared" si="4"/>
        <v>1204.8999999999999</v>
      </c>
      <c r="C30" s="59">
        <f t="shared" si="3"/>
        <v>915.8</v>
      </c>
      <c r="D30" s="60">
        <f t="shared" si="1"/>
        <v>76.00630757739232</v>
      </c>
      <c r="E30" s="59">
        <f t="shared" si="6"/>
        <v>289.1</v>
      </c>
      <c r="F30" s="60">
        <f t="shared" si="2"/>
        <v>23.99369242260769</v>
      </c>
      <c r="G30" s="59">
        <v>35.4</v>
      </c>
      <c r="H30" s="59">
        <v>27.6</v>
      </c>
      <c r="I30" s="59">
        <v>33.2</v>
      </c>
      <c r="J30" s="59">
        <v>5.1</v>
      </c>
      <c r="K30" s="59">
        <v>95</v>
      </c>
      <c r="L30" s="59">
        <v>151.3</v>
      </c>
      <c r="M30" s="59">
        <v>300.6</v>
      </c>
      <c r="N30" s="59">
        <v>256.3</v>
      </c>
      <c r="O30" s="59">
        <v>99.3</v>
      </c>
      <c r="P30" s="59">
        <v>13.3</v>
      </c>
      <c r="Q30" s="59">
        <v>150.7</v>
      </c>
      <c r="R30" s="59">
        <v>37.1</v>
      </c>
      <c r="T30" s="61"/>
      <c r="U30" s="61"/>
      <c r="V30" s="63"/>
      <c r="W30" s="63"/>
      <c r="X30" s="61"/>
      <c r="Y30" s="63"/>
      <c r="Z30" s="63"/>
      <c r="AA30" s="61"/>
    </row>
    <row r="31" spans="1:27" ht="15.75">
      <c r="A31" s="43" t="s">
        <v>22</v>
      </c>
      <c r="B31" s="59">
        <f t="shared" si="4"/>
        <v>1218.8</v>
      </c>
      <c r="C31" s="59">
        <f t="shared" si="3"/>
        <v>965.8</v>
      </c>
      <c r="D31" s="60">
        <f t="shared" si="1"/>
        <v>79.2418772563177</v>
      </c>
      <c r="E31" s="59">
        <f t="shared" si="6"/>
        <v>253</v>
      </c>
      <c r="F31" s="60">
        <f t="shared" si="2"/>
        <v>20.75812274368231</v>
      </c>
      <c r="G31" s="59">
        <v>6.7</v>
      </c>
      <c r="H31" s="59">
        <v>7.7</v>
      </c>
      <c r="I31" s="59">
        <v>4.7</v>
      </c>
      <c r="J31" s="59">
        <v>26</v>
      </c>
      <c r="K31" s="59">
        <v>55.2</v>
      </c>
      <c r="L31" s="59">
        <v>304</v>
      </c>
      <c r="M31" s="59">
        <v>401.5</v>
      </c>
      <c r="N31" s="59">
        <v>172.3</v>
      </c>
      <c r="O31" s="59">
        <v>5</v>
      </c>
      <c r="P31" s="59">
        <v>27.8</v>
      </c>
      <c r="Q31" s="59">
        <v>203.5</v>
      </c>
      <c r="R31" s="59">
        <v>4.4</v>
      </c>
      <c r="T31" s="61"/>
      <c r="U31" s="61"/>
      <c r="V31" s="63"/>
      <c r="W31" s="63"/>
      <c r="X31" s="61"/>
      <c r="Y31" s="63"/>
      <c r="Z31" s="63"/>
      <c r="AA31" s="61"/>
    </row>
    <row r="32" spans="1:27" ht="15.75">
      <c r="A32" s="43" t="s">
        <v>23</v>
      </c>
      <c r="B32" s="59">
        <f t="shared" si="4"/>
        <v>1758.6</v>
      </c>
      <c r="C32" s="59">
        <f t="shared" si="3"/>
        <v>1081.6</v>
      </c>
      <c r="D32" s="60">
        <f t="shared" si="1"/>
        <v>61.50346866825884</v>
      </c>
      <c r="E32" s="59">
        <f t="shared" si="6"/>
        <v>676.9999999999999</v>
      </c>
      <c r="F32" s="60">
        <f t="shared" si="2"/>
        <v>38.49653133174115</v>
      </c>
      <c r="G32" s="59">
        <v>71.9</v>
      </c>
      <c r="H32" s="59">
        <v>68</v>
      </c>
      <c r="I32" s="59">
        <v>119.1</v>
      </c>
      <c r="J32" s="59">
        <v>27.4</v>
      </c>
      <c r="K32" s="59">
        <v>222</v>
      </c>
      <c r="L32" s="59">
        <v>284.6</v>
      </c>
      <c r="M32" s="59">
        <v>264.2</v>
      </c>
      <c r="N32" s="59">
        <v>166.6</v>
      </c>
      <c r="O32" s="59">
        <v>51.6</v>
      </c>
      <c r="P32" s="59">
        <v>92.6</v>
      </c>
      <c r="Q32" s="59">
        <v>231.2</v>
      </c>
      <c r="R32" s="59">
        <v>159.4</v>
      </c>
      <c r="T32" s="61"/>
      <c r="U32" s="61"/>
      <c r="V32" s="63"/>
      <c r="W32" s="63"/>
      <c r="X32" s="61"/>
      <c r="Y32" s="63"/>
      <c r="Z32" s="63"/>
      <c r="AA32" s="61"/>
    </row>
    <row r="33" spans="1:27" ht="15.75">
      <c r="A33" s="43" t="s">
        <v>24</v>
      </c>
      <c r="B33" s="59">
        <f t="shared" si="4"/>
        <v>2510.6</v>
      </c>
      <c r="C33" s="59">
        <f t="shared" si="3"/>
        <v>1796.9</v>
      </c>
      <c r="D33" s="60">
        <f t="shared" si="1"/>
        <v>71.5725324623596</v>
      </c>
      <c r="E33" s="59">
        <f t="shared" si="6"/>
        <v>713.7</v>
      </c>
      <c r="F33" s="60">
        <f t="shared" si="2"/>
        <v>28.427467537640403</v>
      </c>
      <c r="G33" s="59">
        <v>14.9</v>
      </c>
      <c r="H33" s="59">
        <v>16.6</v>
      </c>
      <c r="I33" s="59">
        <v>11.1</v>
      </c>
      <c r="J33" s="59">
        <v>61.6</v>
      </c>
      <c r="K33" s="59">
        <v>236.8</v>
      </c>
      <c r="L33" s="59">
        <v>469.7</v>
      </c>
      <c r="M33" s="59">
        <v>198.3</v>
      </c>
      <c r="N33" s="59">
        <v>377</v>
      </c>
      <c r="O33" s="59">
        <v>110.5</v>
      </c>
      <c r="P33" s="59">
        <v>404.6</v>
      </c>
      <c r="Q33" s="59">
        <v>559</v>
      </c>
      <c r="R33" s="59">
        <v>50.5</v>
      </c>
      <c r="T33" s="61"/>
      <c r="U33" s="61"/>
      <c r="V33" s="63"/>
      <c r="W33" s="63"/>
      <c r="X33" s="61"/>
      <c r="Y33" s="63"/>
      <c r="Z33" s="63"/>
      <c r="AA33" s="61"/>
    </row>
    <row r="34" spans="1:27" ht="21" customHeight="1">
      <c r="A34" s="43" t="s">
        <v>25</v>
      </c>
      <c r="B34" s="59">
        <f t="shared" si="4"/>
        <v>1713.8</v>
      </c>
      <c r="C34" s="59">
        <f t="shared" si="3"/>
        <v>881.8000000000001</v>
      </c>
      <c r="D34" s="60">
        <f t="shared" si="1"/>
        <v>51.452911658303194</v>
      </c>
      <c r="E34" s="59">
        <f t="shared" si="6"/>
        <v>832</v>
      </c>
      <c r="F34" s="60">
        <f t="shared" si="2"/>
        <v>48.54708834169681</v>
      </c>
      <c r="G34" s="59">
        <v>108.6</v>
      </c>
      <c r="H34" s="59">
        <v>104.1</v>
      </c>
      <c r="I34" s="59">
        <v>118.2</v>
      </c>
      <c r="J34" s="59">
        <v>51.6</v>
      </c>
      <c r="K34" s="59">
        <v>309.5</v>
      </c>
      <c r="L34" s="59">
        <v>175.2</v>
      </c>
      <c r="M34" s="59">
        <v>120.5</v>
      </c>
      <c r="N34" s="59">
        <v>93</v>
      </c>
      <c r="O34" s="59">
        <v>25.1</v>
      </c>
      <c r="P34" s="59">
        <v>158.5</v>
      </c>
      <c r="Q34" s="59">
        <v>237.6</v>
      </c>
      <c r="R34" s="59">
        <v>211.9</v>
      </c>
      <c r="T34" s="61"/>
      <c r="U34" s="61"/>
      <c r="V34" s="63"/>
      <c r="W34" s="63"/>
      <c r="X34" s="61"/>
      <c r="Y34" s="63"/>
      <c r="Z34" s="63"/>
      <c r="AA34" s="61"/>
    </row>
    <row r="35" spans="1:27" ht="21" customHeight="1">
      <c r="A35" s="73" t="s">
        <v>7</v>
      </c>
      <c r="B35" s="64">
        <f t="shared" si="4"/>
        <v>605</v>
      </c>
      <c r="C35" s="59">
        <f t="shared" si="3"/>
        <v>324.79999999999995</v>
      </c>
      <c r="D35" s="60">
        <f t="shared" si="1"/>
        <v>53.68595041322314</v>
      </c>
      <c r="E35" s="59">
        <f t="shared" si="6"/>
        <v>280.2</v>
      </c>
      <c r="F35" s="60">
        <f t="shared" si="2"/>
        <v>46.314049586776854</v>
      </c>
      <c r="G35" s="59">
        <v>24.2</v>
      </c>
      <c r="H35" s="59">
        <v>33.3</v>
      </c>
      <c r="I35" s="59">
        <v>33.2</v>
      </c>
      <c r="J35" s="59">
        <v>2.3</v>
      </c>
      <c r="K35" s="59">
        <v>75.1</v>
      </c>
      <c r="L35" s="59">
        <v>42.2</v>
      </c>
      <c r="M35" s="59">
        <v>110.9</v>
      </c>
      <c r="N35" s="59">
        <v>75</v>
      </c>
      <c r="O35" s="59">
        <v>6.9</v>
      </c>
      <c r="P35" s="59">
        <v>14.7</v>
      </c>
      <c r="Q35" s="59">
        <v>158.1</v>
      </c>
      <c r="R35" s="59">
        <v>29.1</v>
      </c>
      <c r="T35" s="61"/>
      <c r="U35" s="61"/>
      <c r="V35" s="63"/>
      <c r="W35" s="63"/>
      <c r="X35" s="61"/>
      <c r="Y35" s="63"/>
      <c r="Z35" s="63"/>
      <c r="AA35" s="61"/>
    </row>
    <row r="36" spans="1:27" ht="21" customHeight="1">
      <c r="A36" s="43" t="s">
        <v>27</v>
      </c>
      <c r="B36" s="59">
        <f>SUM(G36:R36)</f>
        <v>2781.8999999999996</v>
      </c>
      <c r="C36" s="59">
        <f>SUM(K36:P36)</f>
        <v>1342.5</v>
      </c>
      <c r="D36" s="60">
        <f>+C36/B36*100</f>
        <v>48.258384557316944</v>
      </c>
      <c r="E36" s="59">
        <f>+G36+H36+I36+J36+Q36+R36</f>
        <v>1439.4</v>
      </c>
      <c r="F36" s="60">
        <f>+E36/B36*100</f>
        <v>51.74161544268306</v>
      </c>
      <c r="G36" s="59">
        <v>136.3</v>
      </c>
      <c r="H36" s="59">
        <v>50.7</v>
      </c>
      <c r="I36" s="59">
        <v>183</v>
      </c>
      <c r="J36" s="59">
        <v>12.1</v>
      </c>
      <c r="K36" s="59">
        <v>324.5</v>
      </c>
      <c r="L36" s="59">
        <v>149.2</v>
      </c>
      <c r="M36" s="59">
        <v>32.9</v>
      </c>
      <c r="N36" s="59">
        <v>211.7</v>
      </c>
      <c r="O36" s="59">
        <v>44.6</v>
      </c>
      <c r="P36" s="59">
        <v>579.6</v>
      </c>
      <c r="Q36" s="59">
        <v>622.8</v>
      </c>
      <c r="R36" s="59">
        <v>434.5</v>
      </c>
      <c r="T36" s="61"/>
      <c r="U36" s="61"/>
      <c r="V36" s="63"/>
      <c r="W36" s="63"/>
      <c r="X36" s="61"/>
      <c r="Y36" s="63"/>
      <c r="Z36" s="63"/>
      <c r="AA36" s="61"/>
    </row>
    <row r="37" spans="1:27" ht="20.25" customHeight="1">
      <c r="A37" s="43" t="s">
        <v>28</v>
      </c>
      <c r="B37" s="59">
        <f>SUM(G37:R37)</f>
        <v>2548.2999999999997</v>
      </c>
      <c r="C37" s="59">
        <f>SUM(K37:P37)</f>
        <v>1908.6000000000001</v>
      </c>
      <c r="D37" s="60">
        <f>+C37/B37*100</f>
        <v>74.89699015029629</v>
      </c>
      <c r="E37" s="59">
        <f>+G37+H37+I37+J37+Q37+R37</f>
        <v>639.7</v>
      </c>
      <c r="F37" s="60">
        <f>+E37/B37*100</f>
        <v>25.103009849703728</v>
      </c>
      <c r="G37" s="59">
        <v>25</v>
      </c>
      <c r="H37" s="59">
        <v>40.7</v>
      </c>
      <c r="I37" s="59">
        <v>75.6</v>
      </c>
      <c r="J37" s="59">
        <v>38</v>
      </c>
      <c r="K37" s="59">
        <v>405.7</v>
      </c>
      <c r="L37" s="59">
        <v>296.2</v>
      </c>
      <c r="M37" s="59">
        <v>363.3</v>
      </c>
      <c r="N37" s="59">
        <v>485.6</v>
      </c>
      <c r="O37" s="59">
        <v>45.8</v>
      </c>
      <c r="P37" s="59">
        <v>312</v>
      </c>
      <c r="Q37" s="59">
        <v>369.6</v>
      </c>
      <c r="R37" s="59">
        <v>90.8</v>
      </c>
      <c r="T37" s="61"/>
      <c r="U37" s="61"/>
      <c r="V37" s="63"/>
      <c r="W37" s="63"/>
      <c r="X37" s="61"/>
      <c r="Y37" s="63"/>
      <c r="Z37" s="63"/>
      <c r="AA37" s="61"/>
    </row>
    <row r="38" spans="1:27" ht="21" customHeight="1" thickBot="1">
      <c r="A38" s="90" t="s">
        <v>58</v>
      </c>
      <c r="B38" s="91">
        <f>SUM(G38:R38)</f>
        <v>4111.2</v>
      </c>
      <c r="C38" s="65">
        <f>SUM(K38:P38)</f>
        <v>2088.5</v>
      </c>
      <c r="D38" s="66">
        <f>+C38/B38*100</f>
        <v>50.80025296750341</v>
      </c>
      <c r="E38" s="65">
        <f>+G38+H38+I38+J38+Q38+R38</f>
        <v>2022.7</v>
      </c>
      <c r="F38" s="66">
        <f>+E38/B38*100</f>
        <v>49.199747032496596</v>
      </c>
      <c r="G38" s="65">
        <v>412.7</v>
      </c>
      <c r="H38" s="65">
        <v>122.2</v>
      </c>
      <c r="I38" s="65">
        <v>193.6</v>
      </c>
      <c r="J38" s="65">
        <v>63.5</v>
      </c>
      <c r="K38" s="65">
        <v>331.3</v>
      </c>
      <c r="L38" s="65">
        <v>461.5</v>
      </c>
      <c r="M38" s="65">
        <v>99.5</v>
      </c>
      <c r="N38" s="65">
        <v>156.6</v>
      </c>
      <c r="O38" s="65">
        <v>161.6</v>
      </c>
      <c r="P38" s="65">
        <v>878</v>
      </c>
      <c r="Q38" s="65">
        <v>585.7</v>
      </c>
      <c r="R38" s="65">
        <v>645</v>
      </c>
      <c r="T38" s="61"/>
      <c r="U38" s="61"/>
      <c r="V38" s="63"/>
      <c r="W38" s="63"/>
      <c r="X38" s="61"/>
      <c r="Y38" s="63"/>
      <c r="Z38" s="63"/>
      <c r="AA38" s="61"/>
    </row>
    <row r="39" spans="1:27" s="69" customFormat="1" ht="15.75" customHeight="1">
      <c r="A39" s="77" t="s">
        <v>51</v>
      </c>
      <c r="B39" s="67"/>
      <c r="C39" s="67"/>
      <c r="D39" s="67"/>
      <c r="E39" s="67"/>
      <c r="F39" s="67"/>
      <c r="G39" s="68"/>
      <c r="H39" s="68"/>
      <c r="I39" s="68"/>
      <c r="J39" s="68"/>
      <c r="K39" s="68"/>
      <c r="L39" s="68"/>
      <c r="N39" s="68"/>
      <c r="R39" s="79" t="s">
        <v>55</v>
      </c>
      <c r="S39" s="70"/>
      <c r="T39" s="71"/>
      <c r="U39" s="71"/>
      <c r="V39" s="71"/>
      <c r="W39" s="72"/>
      <c r="X39" s="72"/>
      <c r="Y39" s="72"/>
      <c r="Z39" s="72"/>
      <c r="AA39" s="72"/>
    </row>
    <row r="40" spans="1:27" s="69" customFormat="1" ht="14.25" customHeight="1">
      <c r="A40" s="77" t="s">
        <v>52</v>
      </c>
      <c r="B40" s="67"/>
      <c r="C40" s="67"/>
      <c r="D40" s="67"/>
      <c r="E40" s="67"/>
      <c r="F40" s="67"/>
      <c r="G40" s="68"/>
      <c r="H40" s="68"/>
      <c r="I40" s="68"/>
      <c r="J40" s="68"/>
      <c r="K40" s="68"/>
      <c r="L40" s="68"/>
      <c r="M40" s="68"/>
      <c r="N40" s="68"/>
      <c r="S40" s="71"/>
      <c r="T40" s="71"/>
      <c r="U40" s="71"/>
      <c r="V40" s="71"/>
      <c r="W40" s="72"/>
      <c r="X40" s="72"/>
      <c r="Y40" s="72"/>
      <c r="Z40" s="72"/>
      <c r="AA40" s="72"/>
    </row>
    <row r="41" spans="1:19" s="69" customFormat="1" ht="16.5" customHeight="1">
      <c r="A41" s="78" t="s">
        <v>59</v>
      </c>
      <c r="B41" s="67"/>
      <c r="C41" s="67"/>
      <c r="D41" s="67"/>
      <c r="E41" s="67"/>
      <c r="F41" s="67"/>
      <c r="G41" s="68"/>
      <c r="H41" s="68"/>
      <c r="I41" s="68"/>
      <c r="J41" s="68"/>
      <c r="K41" s="68"/>
      <c r="L41" s="68"/>
      <c r="M41" s="68"/>
      <c r="N41" s="68"/>
      <c r="S41" s="70"/>
    </row>
    <row r="42" ht="18" customHeight="1"/>
  </sheetData>
  <mergeCells count="15">
    <mergeCell ref="A1:Q1"/>
    <mergeCell ref="A9:R9"/>
    <mergeCell ref="B11:B12"/>
    <mergeCell ref="G11:G12"/>
    <mergeCell ref="H11:H12"/>
    <mergeCell ref="I11:I12"/>
    <mergeCell ref="J11:J12"/>
    <mergeCell ref="K11:K12"/>
    <mergeCell ref="L11:L12"/>
    <mergeCell ref="M11:M12"/>
    <mergeCell ref="R11:R12"/>
    <mergeCell ref="N11:N12"/>
    <mergeCell ref="O11:O12"/>
    <mergeCell ref="P11:P12"/>
    <mergeCell ref="Q11:Q12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&amp;C&amp;"Times New Roman,標準"STA.237-&amp;P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workbookViewId="0" topLeftCell="A21">
      <selection activeCell="W37" sqref="W37:X40"/>
    </sheetView>
  </sheetViews>
  <sheetFormatPr defaultColWidth="9.00390625" defaultRowHeight="16.5"/>
  <cols>
    <col min="1" max="1" width="6.625" style="1" customWidth="1"/>
    <col min="2" max="3" width="5.875" style="1" customWidth="1"/>
    <col min="4" max="4" width="5.00390625" style="1" customWidth="1"/>
    <col min="5" max="5" width="5.75390625" style="1" customWidth="1"/>
    <col min="6" max="6" width="5.125" style="1" customWidth="1"/>
    <col min="7" max="7" width="4.875" style="0" customWidth="1"/>
    <col min="8" max="8" width="5.50390625" style="0" customWidth="1"/>
    <col min="9" max="9" width="5.125" style="0" customWidth="1"/>
    <col min="10" max="10" width="5.00390625" style="0" customWidth="1"/>
    <col min="11" max="11" width="5.125" style="0" customWidth="1"/>
    <col min="12" max="12" width="5.50390625" style="0" customWidth="1"/>
    <col min="13" max="13" width="5.25390625" style="0" customWidth="1"/>
    <col min="14" max="14" width="5.125" style="0" customWidth="1"/>
    <col min="15" max="15" width="5.625" style="0" customWidth="1"/>
    <col min="16" max="17" width="4.875" style="0" customWidth="1"/>
    <col min="18" max="18" width="5.125" style="0" customWidth="1"/>
    <col min="19" max="19" width="7.125" style="15" customWidth="1"/>
    <col min="20" max="20" width="8.875" style="15" customWidth="1"/>
    <col min="21" max="23" width="7.125" style="15" customWidth="1"/>
  </cols>
  <sheetData>
    <row r="1" spans="1:23" s="2" customFormat="1" ht="40.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34"/>
      <c r="S1" s="8"/>
      <c r="T1" s="8"/>
      <c r="U1" s="8"/>
      <c r="V1" s="8"/>
      <c r="W1" s="8"/>
    </row>
    <row r="2" spans="1:23" s="4" customFormat="1" ht="28.5" customHeight="1">
      <c r="A2" s="3"/>
      <c r="B2" s="3"/>
      <c r="C2" s="3"/>
      <c r="D2" s="3"/>
      <c r="E2" s="3"/>
      <c r="F2" s="3"/>
      <c r="R2" s="29"/>
      <c r="S2" s="9"/>
      <c r="T2" s="9"/>
      <c r="U2" s="9"/>
      <c r="V2" s="9"/>
      <c r="W2" s="9"/>
    </row>
    <row r="3" spans="1:23" s="4" customFormat="1" ht="28.5" customHeight="1">
      <c r="A3" s="3"/>
      <c r="B3" s="3"/>
      <c r="C3" s="3"/>
      <c r="D3" s="3"/>
      <c r="E3" s="3"/>
      <c r="F3" s="3"/>
      <c r="S3" s="10"/>
      <c r="T3" s="10"/>
      <c r="U3" s="10"/>
      <c r="V3" s="10"/>
      <c r="W3" s="10"/>
    </row>
    <row r="4" spans="1:23" s="4" customFormat="1" ht="28.5" customHeight="1">
      <c r="A4" s="3"/>
      <c r="B4" s="3"/>
      <c r="C4" s="3"/>
      <c r="D4" s="3"/>
      <c r="E4" s="3"/>
      <c r="F4" s="3"/>
      <c r="S4" s="10"/>
      <c r="T4" s="10"/>
      <c r="U4" s="10"/>
      <c r="V4" s="10"/>
      <c r="W4" s="10"/>
    </row>
    <row r="5" spans="1:23" s="4" customFormat="1" ht="28.5" customHeight="1">
      <c r="A5" s="3"/>
      <c r="B5" s="3"/>
      <c r="C5" s="3"/>
      <c r="D5" s="3"/>
      <c r="E5" s="3"/>
      <c r="F5" s="3"/>
      <c r="S5" s="10"/>
      <c r="T5" s="10"/>
      <c r="U5" s="10"/>
      <c r="V5" s="10"/>
      <c r="W5" s="10"/>
    </row>
    <row r="6" spans="1:23" s="4" customFormat="1" ht="28.5" customHeight="1">
      <c r="A6" s="3"/>
      <c r="B6" s="3"/>
      <c r="C6" s="3"/>
      <c r="D6" s="3"/>
      <c r="E6" s="3"/>
      <c r="F6" s="3"/>
      <c r="S6" s="10"/>
      <c r="T6" s="10"/>
      <c r="U6" s="10"/>
      <c r="V6" s="10"/>
      <c r="W6" s="10"/>
    </row>
    <row r="7" spans="1:23" s="4" customFormat="1" ht="18" customHeight="1">
      <c r="A7" s="3"/>
      <c r="B7" s="3"/>
      <c r="C7" s="3"/>
      <c r="D7" s="3"/>
      <c r="E7" s="3"/>
      <c r="F7" s="3"/>
      <c r="K7" s="5"/>
      <c r="S7" s="11"/>
      <c r="T7" s="11"/>
      <c r="U7" s="11"/>
      <c r="V7" s="11"/>
      <c r="W7" s="11"/>
    </row>
    <row r="13" spans="1:23" ht="27.7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12"/>
      <c r="T13" s="12"/>
      <c r="U13" s="12"/>
      <c r="V13" s="12"/>
      <c r="W13" s="12"/>
    </row>
    <row r="14" spans="1:23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3"/>
      <c r="T14" s="13"/>
      <c r="U14" s="13"/>
      <c r="V14" s="13"/>
      <c r="W14" s="13"/>
    </row>
    <row r="15" spans="1:31" s="6" customFormat="1" ht="21.7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4"/>
      <c r="T15" s="14"/>
      <c r="U15" s="16" t="s">
        <v>8</v>
      </c>
      <c r="V15" s="16" t="s">
        <v>9</v>
      </c>
      <c r="W15" s="14"/>
      <c r="X15" s="22"/>
      <c r="Y15" s="22"/>
      <c r="Z15" s="23"/>
      <c r="AA15" s="23"/>
      <c r="AB15" s="22"/>
      <c r="AC15" s="22"/>
      <c r="AD15" s="22"/>
      <c r="AE15" s="22"/>
    </row>
    <row r="16" spans="1:31" s="6" customFormat="1" ht="24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4"/>
      <c r="T16" s="31" t="s">
        <v>2</v>
      </c>
      <c r="U16" s="33">
        <v>77.10635736951527</v>
      </c>
      <c r="V16" s="33">
        <v>22.893642630484738</v>
      </c>
      <c r="W16" s="7">
        <f>U16-V16</f>
        <v>54.21271473903053</v>
      </c>
      <c r="X16" s="35">
        <f>SUM(U16:V16)</f>
        <v>100</v>
      </c>
      <c r="Y16" s="22"/>
      <c r="Z16" s="23"/>
      <c r="AA16" s="23"/>
      <c r="AB16" s="22"/>
      <c r="AC16" s="22"/>
      <c r="AD16" s="22"/>
      <c r="AE16" s="22"/>
    </row>
    <row r="17" spans="1:31" s="6" customFormat="1" ht="24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4"/>
      <c r="T17" s="31" t="s">
        <v>11</v>
      </c>
      <c r="U17" s="33">
        <v>47.91965566714491</v>
      </c>
      <c r="V17" s="33">
        <v>52.08034433285509</v>
      </c>
      <c r="W17" s="7">
        <f>U17-V17</f>
        <v>-4.1606886657101825</v>
      </c>
      <c r="X17" s="35">
        <f aca="true" t="shared" si="0" ref="X17:X37">SUM(U17:V17)</f>
        <v>100</v>
      </c>
      <c r="Y17" s="22"/>
      <c r="Z17" s="23"/>
      <c r="AA17" s="23"/>
      <c r="AB17" s="22"/>
      <c r="AC17" s="22"/>
      <c r="AD17" s="22"/>
      <c r="AE17" s="22"/>
    </row>
    <row r="18" spans="1:31" s="6" customFormat="1" ht="18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7"/>
      <c r="T18" s="31" t="s">
        <v>12</v>
      </c>
      <c r="U18" s="21">
        <v>66.30522678820849</v>
      </c>
      <c r="V18" s="21">
        <v>33.69477321179152</v>
      </c>
      <c r="W18" s="7">
        <f aca="true" t="shared" si="1" ref="W18:W26">U18-V18</f>
        <v>32.610453576416965</v>
      </c>
      <c r="X18" s="35">
        <f t="shared" si="0"/>
        <v>100</v>
      </c>
      <c r="Y18" s="22"/>
      <c r="Z18" s="23"/>
      <c r="AA18" s="23"/>
      <c r="AB18" s="22"/>
      <c r="AC18" s="22"/>
      <c r="AD18" s="22"/>
      <c r="AE18" s="22"/>
    </row>
    <row r="19" spans="1:31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7"/>
      <c r="T19" s="31" t="s">
        <v>13</v>
      </c>
      <c r="U19" s="21">
        <v>70.6371733385534</v>
      </c>
      <c r="V19" s="21">
        <v>29.36282666144661</v>
      </c>
      <c r="W19" s="7">
        <f t="shared" si="1"/>
        <v>41.274346677106784</v>
      </c>
      <c r="X19" s="35">
        <f t="shared" si="0"/>
        <v>100</v>
      </c>
      <c r="Y19" s="24"/>
      <c r="Z19" s="28"/>
      <c r="AA19" s="28"/>
      <c r="AB19" s="24"/>
      <c r="AC19" s="25"/>
      <c r="AD19" s="25"/>
      <c r="AE19" s="24"/>
    </row>
    <row r="20" spans="1:31" ht="17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7"/>
      <c r="T20" s="31" t="s">
        <v>14</v>
      </c>
      <c r="U20" s="21">
        <v>77.78356653766002</v>
      </c>
      <c r="V20" s="21">
        <v>22.216433462339978</v>
      </c>
      <c r="W20" s="7">
        <f t="shared" si="1"/>
        <v>55.567133075320044</v>
      </c>
      <c r="X20" s="35">
        <f t="shared" si="0"/>
        <v>100</v>
      </c>
      <c r="Y20" s="24"/>
      <c r="Z20" s="25"/>
      <c r="AA20" s="25"/>
      <c r="AB20" s="24"/>
      <c r="AC20" s="25"/>
      <c r="AD20" s="25"/>
      <c r="AE20" s="24"/>
    </row>
    <row r="21" spans="1:31" ht="18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7"/>
      <c r="T21" s="31" t="s">
        <v>15</v>
      </c>
      <c r="U21" s="21">
        <v>68.39228295819935</v>
      </c>
      <c r="V21" s="21">
        <v>31.607717041800637</v>
      </c>
      <c r="W21" s="7">
        <f t="shared" si="1"/>
        <v>36.784565916398705</v>
      </c>
      <c r="X21" s="35">
        <f t="shared" si="0"/>
        <v>99.99999999999999</v>
      </c>
      <c r="Y21" s="24"/>
      <c r="Z21" s="25"/>
      <c r="AA21" s="25"/>
      <c r="AB21" s="24"/>
      <c r="AC21" s="25"/>
      <c r="AD21" s="25"/>
      <c r="AE21" s="24"/>
    </row>
    <row r="22" spans="1:31" ht="18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7"/>
      <c r="T22" s="31" t="s">
        <v>5</v>
      </c>
      <c r="U22" s="21">
        <v>90.75086638428955</v>
      </c>
      <c r="V22" s="21">
        <v>9.249133615710434</v>
      </c>
      <c r="W22" s="7">
        <f t="shared" si="1"/>
        <v>81.50173276857912</v>
      </c>
      <c r="X22" s="35">
        <f t="shared" si="0"/>
        <v>99.99999999999999</v>
      </c>
      <c r="Y22" s="24"/>
      <c r="Z22" s="25"/>
      <c r="AA22" s="25"/>
      <c r="AB22" s="24"/>
      <c r="AC22" s="25"/>
      <c r="AD22" s="25"/>
      <c r="AE22" s="24"/>
    </row>
    <row r="23" spans="1:31" ht="20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7"/>
      <c r="T23" s="31" t="s">
        <v>1</v>
      </c>
      <c r="U23" s="21">
        <v>56.02813675772944</v>
      </c>
      <c r="V23" s="21">
        <v>43.97186324227057</v>
      </c>
      <c r="W23" s="7">
        <f t="shared" si="1"/>
        <v>12.05627351545887</v>
      </c>
      <c r="X23" s="35">
        <f t="shared" si="0"/>
        <v>100.00000000000001</v>
      </c>
      <c r="Y23" s="24"/>
      <c r="Z23" s="25"/>
      <c r="AA23" s="25"/>
      <c r="AB23" s="24"/>
      <c r="AC23" s="25"/>
      <c r="AD23" s="25"/>
      <c r="AE23" s="24"/>
    </row>
    <row r="24" spans="1:31" ht="18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7"/>
      <c r="T24" s="31" t="s">
        <v>4</v>
      </c>
      <c r="U24" s="21">
        <v>60</v>
      </c>
      <c r="V24" s="21">
        <v>40</v>
      </c>
      <c r="W24" s="7">
        <f t="shared" si="1"/>
        <v>20</v>
      </c>
      <c r="X24" s="35">
        <f t="shared" si="0"/>
        <v>100</v>
      </c>
      <c r="Y24" s="24"/>
      <c r="Z24" s="25"/>
      <c r="AA24" s="25"/>
      <c r="AB24" s="24"/>
      <c r="AC24" s="25"/>
      <c r="AD24" s="25"/>
      <c r="AE24" s="24"/>
    </row>
    <row r="25" spans="1:31" ht="18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7"/>
      <c r="T25" s="31" t="s">
        <v>3</v>
      </c>
      <c r="U25" s="21">
        <v>85.43440752490677</v>
      </c>
      <c r="V25" s="21">
        <v>14.565592475093226</v>
      </c>
      <c r="W25" s="7">
        <f t="shared" si="1"/>
        <v>70.86881504981355</v>
      </c>
      <c r="X25" s="35">
        <f t="shared" si="0"/>
        <v>100</v>
      </c>
      <c r="Y25" s="24"/>
      <c r="Z25" s="25"/>
      <c r="AA25" s="25"/>
      <c r="AB25" s="24"/>
      <c r="AC25" s="25"/>
      <c r="AD25" s="25"/>
      <c r="AE25" s="24"/>
    </row>
    <row r="26" spans="1:31" ht="18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7"/>
      <c r="T26" s="31" t="s">
        <v>0</v>
      </c>
      <c r="U26" s="21">
        <v>34.75986047759592</v>
      </c>
      <c r="V26" s="21">
        <v>65.24013952240408</v>
      </c>
      <c r="W26" s="7">
        <f t="shared" si="1"/>
        <v>-30.480279044808157</v>
      </c>
      <c r="X26" s="35">
        <f t="shared" si="0"/>
        <v>100</v>
      </c>
      <c r="Y26" s="24"/>
      <c r="Z26" s="25"/>
      <c r="AA26" s="25"/>
      <c r="AB26" s="24"/>
      <c r="AC26" s="25"/>
      <c r="AD26" s="25"/>
      <c r="AE26" s="24"/>
    </row>
    <row r="27" spans="1:31" ht="18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7"/>
      <c r="T27" s="31" t="s">
        <v>16</v>
      </c>
      <c r="U27" s="21">
        <v>52.9744571095765</v>
      </c>
      <c r="V27" s="21">
        <v>47.025542890423495</v>
      </c>
      <c r="W27" s="7">
        <v>12.931538911644234</v>
      </c>
      <c r="X27" s="35">
        <f>SUM(U27:V27)</f>
        <v>100</v>
      </c>
      <c r="Y27" s="24"/>
      <c r="Z27" s="25"/>
      <c r="AA27" s="25"/>
      <c r="AB27" s="24"/>
      <c r="AC27" s="25"/>
      <c r="AD27" s="25"/>
      <c r="AE27" s="24"/>
    </row>
    <row r="28" spans="1:31" s="6" customFormat="1" ht="18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7"/>
      <c r="T28" s="31" t="s">
        <v>17</v>
      </c>
      <c r="U28" s="21">
        <v>62.40564489661962</v>
      </c>
      <c r="V28" s="21">
        <v>37.59435510338036</v>
      </c>
      <c r="W28" s="7">
        <v>9.373627981852774</v>
      </c>
      <c r="X28" s="35">
        <f t="shared" si="0"/>
        <v>99.99999999999997</v>
      </c>
      <c r="Y28" s="22"/>
      <c r="Z28" s="23"/>
      <c r="AA28" s="23"/>
      <c r="AB28" s="22"/>
      <c r="AC28" s="22"/>
      <c r="AD28" s="22"/>
      <c r="AE28" s="22"/>
    </row>
    <row r="29" spans="1:31" ht="18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7"/>
      <c r="T29" s="31" t="s">
        <v>18</v>
      </c>
      <c r="U29" s="21">
        <v>52.423559703894426</v>
      </c>
      <c r="V29" s="21">
        <v>47.576440296105574</v>
      </c>
      <c r="W29" s="7">
        <f aca="true" t="shared" si="2" ref="W29:W37">U29-V29</f>
        <v>4.847119407788853</v>
      </c>
      <c r="X29" s="35">
        <f t="shared" si="0"/>
        <v>100</v>
      </c>
      <c r="Y29" s="24"/>
      <c r="Z29" s="28"/>
      <c r="AA29" s="28"/>
      <c r="AB29" s="24"/>
      <c r="AC29" s="25"/>
      <c r="AD29" s="25"/>
      <c r="AE29" s="24"/>
    </row>
    <row r="30" spans="1:31" ht="17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7"/>
      <c r="T30" s="31" t="s">
        <v>19</v>
      </c>
      <c r="U30" s="21">
        <v>40.96493991628786</v>
      </c>
      <c r="V30" s="21">
        <v>59.03506008371213</v>
      </c>
      <c r="W30" s="7">
        <f t="shared" si="2"/>
        <v>-18.07012016742427</v>
      </c>
      <c r="X30" s="35">
        <f t="shared" si="0"/>
        <v>100</v>
      </c>
      <c r="Y30" s="24"/>
      <c r="Z30" s="25"/>
      <c r="AA30" s="25"/>
      <c r="AB30" s="24"/>
      <c r="AC30" s="25"/>
      <c r="AD30" s="25"/>
      <c r="AE30" s="24"/>
    </row>
    <row r="31" spans="1:31" ht="18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7"/>
      <c r="T31" s="31" t="s">
        <v>20</v>
      </c>
      <c r="U31" s="21">
        <v>78.32261056048223</v>
      </c>
      <c r="V31" s="21">
        <v>21.677389439517768</v>
      </c>
      <c r="W31" s="7">
        <f t="shared" si="2"/>
        <v>56.645221120964464</v>
      </c>
      <c r="X31" s="35">
        <f t="shared" si="0"/>
        <v>100</v>
      </c>
      <c r="Y31" s="24"/>
      <c r="Z31" s="25"/>
      <c r="AA31" s="25"/>
      <c r="AB31" s="24"/>
      <c r="AC31" s="25"/>
      <c r="AD31" s="25"/>
      <c r="AE31" s="24"/>
    </row>
    <row r="32" spans="1:31" ht="18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7"/>
      <c r="T32" s="31" t="s">
        <v>21</v>
      </c>
      <c r="U32" s="21">
        <v>76.00630757739232</v>
      </c>
      <c r="V32" s="21">
        <v>23.99369242260769</v>
      </c>
      <c r="W32" s="7">
        <f t="shared" si="2"/>
        <v>52.012615154784626</v>
      </c>
      <c r="X32" s="35">
        <f t="shared" si="0"/>
        <v>100.00000000000001</v>
      </c>
      <c r="Y32" s="24"/>
      <c r="Z32" s="25"/>
      <c r="AA32" s="25"/>
      <c r="AB32" s="24"/>
      <c r="AC32" s="25"/>
      <c r="AD32" s="25"/>
      <c r="AE32" s="24"/>
    </row>
    <row r="33" spans="1:31" ht="20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7"/>
      <c r="T33" s="31" t="s">
        <v>22</v>
      </c>
      <c r="U33" s="21">
        <v>79.2418772563177</v>
      </c>
      <c r="V33" s="21">
        <v>20.75812274368231</v>
      </c>
      <c r="W33" s="7">
        <f t="shared" si="2"/>
        <v>58.483754512635386</v>
      </c>
      <c r="X33" s="35">
        <f t="shared" si="0"/>
        <v>100</v>
      </c>
      <c r="Y33" s="24"/>
      <c r="Z33" s="25"/>
      <c r="AA33" s="25"/>
      <c r="AB33" s="24"/>
      <c r="AC33" s="25"/>
      <c r="AD33" s="25"/>
      <c r="AE33" s="24"/>
    </row>
    <row r="34" spans="1:31" ht="18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7"/>
      <c r="T34" s="31" t="s">
        <v>23</v>
      </c>
      <c r="U34" s="21">
        <v>61.50346866825884</v>
      </c>
      <c r="V34" s="21">
        <v>38.49653133174115</v>
      </c>
      <c r="W34" s="7">
        <f t="shared" si="2"/>
        <v>23.006937336517687</v>
      </c>
      <c r="X34" s="35">
        <f t="shared" si="0"/>
        <v>100</v>
      </c>
      <c r="Y34" s="24"/>
      <c r="Z34" s="25"/>
      <c r="AA34" s="25"/>
      <c r="AB34" s="24"/>
      <c r="AC34" s="25"/>
      <c r="AD34" s="25"/>
      <c r="AE34" s="24"/>
    </row>
    <row r="35" spans="1:31" ht="18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7"/>
      <c r="T35" s="31" t="s">
        <v>24</v>
      </c>
      <c r="U35" s="21">
        <v>71.5725324623596</v>
      </c>
      <c r="V35" s="21">
        <v>28.427467537640403</v>
      </c>
      <c r="W35" s="7">
        <f t="shared" si="2"/>
        <v>43.1450649247192</v>
      </c>
      <c r="X35" s="35">
        <f t="shared" si="0"/>
        <v>100</v>
      </c>
      <c r="Y35" s="24"/>
      <c r="Z35" s="25"/>
      <c r="AA35" s="25"/>
      <c r="AB35" s="24"/>
      <c r="AC35" s="25"/>
      <c r="AD35" s="25"/>
      <c r="AE35" s="24"/>
    </row>
    <row r="36" spans="1:31" ht="18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7"/>
      <c r="T36" s="31" t="s">
        <v>25</v>
      </c>
      <c r="U36" s="21">
        <v>51.452911658303194</v>
      </c>
      <c r="V36" s="21">
        <v>48.54708834169681</v>
      </c>
      <c r="W36" s="7">
        <f t="shared" si="2"/>
        <v>2.90582331660638</v>
      </c>
      <c r="X36" s="35">
        <f t="shared" si="0"/>
        <v>100</v>
      </c>
      <c r="Y36" s="24"/>
      <c r="Z36" s="25"/>
      <c r="AA36" s="25"/>
      <c r="AB36" s="24"/>
      <c r="AC36" s="25"/>
      <c r="AD36" s="25"/>
      <c r="AE36" s="24"/>
    </row>
    <row r="37" spans="1:31" ht="20.25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7"/>
      <c r="T37" s="32" t="s">
        <v>26</v>
      </c>
      <c r="U37" s="21">
        <v>53.68595041322314</v>
      </c>
      <c r="V37" s="21">
        <v>46.314049586776854</v>
      </c>
      <c r="W37" s="7">
        <f t="shared" si="2"/>
        <v>7.371900826446286</v>
      </c>
      <c r="X37" s="35">
        <f t="shared" si="0"/>
        <v>100</v>
      </c>
      <c r="Y37" s="24"/>
      <c r="Z37" s="25"/>
      <c r="AA37" s="25"/>
      <c r="AB37" s="24"/>
      <c r="AC37" s="25"/>
      <c r="AD37" s="25"/>
      <c r="AE37" s="24"/>
    </row>
    <row r="38" spans="1:31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7"/>
      <c r="T38" s="36" t="s">
        <v>27</v>
      </c>
      <c r="U38" s="21">
        <v>48.258384557316944</v>
      </c>
      <c r="V38" s="21">
        <v>51.74161544268306</v>
      </c>
      <c r="W38" s="7">
        <f>U38-V38</f>
        <v>-3.483230885366119</v>
      </c>
      <c r="X38" s="35">
        <f>SUM(U38:V38)</f>
        <v>100</v>
      </c>
      <c r="Y38" s="24"/>
      <c r="Z38" s="25"/>
      <c r="AA38" s="25"/>
      <c r="AB38" s="24"/>
      <c r="AC38" s="25"/>
      <c r="AD38" s="25"/>
      <c r="AE38" s="24"/>
    </row>
    <row r="39" spans="1:31" ht="21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7"/>
      <c r="T39" s="36" t="s">
        <v>28</v>
      </c>
      <c r="U39" s="21">
        <v>74.89699015029629</v>
      </c>
      <c r="V39" s="21">
        <v>25.103009849703728</v>
      </c>
      <c r="W39" s="7">
        <f>U39-V39</f>
        <v>49.793980300592565</v>
      </c>
      <c r="X39" s="35">
        <f>SUM(U39:V39)</f>
        <v>100.00000000000001</v>
      </c>
      <c r="Y39" s="24"/>
      <c r="Z39" s="25"/>
      <c r="AA39" s="25"/>
      <c r="AB39" s="24"/>
      <c r="AC39" s="25"/>
      <c r="AD39" s="25"/>
      <c r="AE39" s="24"/>
    </row>
    <row r="40" spans="1:31" s="19" customFormat="1" ht="17.25" customHeight="1">
      <c r="A40" s="17"/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8"/>
      <c r="M40" s="18"/>
      <c r="N40" s="18"/>
      <c r="S40" s="20"/>
      <c r="T40" s="36" t="s">
        <v>29</v>
      </c>
      <c r="U40" s="20">
        <v>50.80025296750341</v>
      </c>
      <c r="V40" s="20">
        <v>49.199747032496596</v>
      </c>
      <c r="W40" s="7">
        <f>U40-V40</f>
        <v>1.6005059350068152</v>
      </c>
      <c r="X40" s="35">
        <f>SUM(U40:V40)</f>
        <v>100</v>
      </c>
      <c r="Y40" s="26"/>
      <c r="Z40" s="26"/>
      <c r="AA40" s="27"/>
      <c r="AB40" s="27"/>
      <c r="AC40" s="27"/>
      <c r="AD40" s="27"/>
      <c r="AE40" s="27"/>
    </row>
    <row r="41" spans="1:31" s="19" customFormat="1" ht="17.25" customHeight="1">
      <c r="A41" s="17"/>
      <c r="B41" s="17"/>
      <c r="C41" s="17"/>
      <c r="D41" s="17"/>
      <c r="E41" s="17"/>
      <c r="F41" s="17"/>
      <c r="G41" s="18"/>
      <c r="H41" s="18"/>
      <c r="I41" s="18"/>
      <c r="J41" s="18"/>
      <c r="K41" s="18"/>
      <c r="L41" s="18"/>
      <c r="M41" s="18"/>
      <c r="N41" s="18"/>
      <c r="S41" s="20"/>
      <c r="T41" s="20"/>
      <c r="U41" s="20"/>
      <c r="V41" s="20"/>
      <c r="W41" s="20"/>
      <c r="X41" s="26"/>
      <c r="Y41" s="26"/>
      <c r="Z41" s="26"/>
      <c r="AA41" s="27"/>
      <c r="AB41" s="27"/>
      <c r="AC41" s="27"/>
      <c r="AD41" s="27"/>
      <c r="AE41" s="27"/>
    </row>
    <row r="42" spans="1:31" s="19" customFormat="1" ht="19.5" customHeight="1">
      <c r="A42" s="17"/>
      <c r="B42" s="17"/>
      <c r="C42" s="17"/>
      <c r="D42" s="17"/>
      <c r="E42" s="17"/>
      <c r="F42" s="17"/>
      <c r="G42" s="18"/>
      <c r="H42" s="18"/>
      <c r="I42" s="18"/>
      <c r="J42" s="18"/>
      <c r="K42" s="18"/>
      <c r="L42" s="18"/>
      <c r="M42" s="18"/>
      <c r="N42" s="18"/>
      <c r="S42" s="20"/>
      <c r="T42" s="20"/>
      <c r="U42" s="20"/>
      <c r="V42" s="20"/>
      <c r="W42" s="20"/>
      <c r="X42" s="27"/>
      <c r="Y42" s="27"/>
      <c r="Z42" s="27"/>
      <c r="AA42" s="27"/>
      <c r="AB42" s="27"/>
      <c r="AC42" s="27"/>
      <c r="AD42" s="27"/>
      <c r="AE42" s="27"/>
    </row>
    <row r="43" spans="1:23" s="19" customFormat="1" ht="20.25" customHeight="1">
      <c r="A43" s="17"/>
      <c r="B43" s="17"/>
      <c r="C43" s="17"/>
      <c r="D43" s="17"/>
      <c r="E43" s="17"/>
      <c r="F43" s="17"/>
      <c r="G43" s="18"/>
      <c r="H43" s="18"/>
      <c r="I43" s="18"/>
      <c r="J43" s="18"/>
      <c r="K43" s="18"/>
      <c r="L43" s="18"/>
      <c r="M43" s="18"/>
      <c r="N43" s="18"/>
      <c r="S43" s="20"/>
      <c r="T43" s="20"/>
      <c r="U43" s="20"/>
      <c r="V43" s="20"/>
      <c r="W43" s="20"/>
    </row>
    <row r="44" ht="18" customHeight="1"/>
  </sheetData>
  <mergeCells count="2">
    <mergeCell ref="A1:Q1"/>
    <mergeCell ref="A13:R1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臺灣地區96年降雨量概況</dc:title>
  <dc:subject>臺灣地區96年降雨量概況</dc:subject>
  <dc:creator>經濟部水利署</dc:creator>
  <cp:keywords>臺灣地區96年降雨量概況</cp:keywords>
  <dc:description>臺灣地區96年降雨量概況</dc:description>
  <cp:lastModifiedBy>梁碧玲</cp:lastModifiedBy>
  <cp:lastPrinted>2012-02-21T02:39:03Z</cp:lastPrinted>
  <dcterms:created xsi:type="dcterms:W3CDTF">2000-08-25T03:34:14Z</dcterms:created>
  <dcterms:modified xsi:type="dcterms:W3CDTF">2012-02-21T02:39:04Z</dcterms:modified>
  <cp:category>I6Z</cp:category>
  <cp:version/>
  <cp:contentType/>
  <cp:contentStatus/>
</cp:coreProperties>
</file>