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2000" windowHeight="6000" activeTab="0"/>
  </bookViews>
  <sheets>
    <sheet name="sta190" sheetId="1" r:id="rId1"/>
    <sheet name="Sheet2" sheetId="2" r:id="rId2"/>
  </sheets>
  <externalReferences>
    <externalReference r:id="rId5"/>
  </externalReferences>
  <definedNames>
    <definedName name="_xlnm.Print_Area" localSheetId="0">'sta190'!$A$1:$I$93</definedName>
  </definedNames>
  <calcPr fullCalcOnLoad="1"/>
</workbook>
</file>

<file path=xl/sharedStrings.xml><?xml version="1.0" encoding="utf-8"?>
<sst xmlns="http://schemas.openxmlformats.org/spreadsheetml/2006/main" count="77" uniqueCount="71">
  <si>
    <t>水利統計簡訊</t>
  </si>
  <si>
    <t>大甲溪</t>
  </si>
  <si>
    <t>烏溪</t>
  </si>
  <si>
    <t>濁水溪</t>
  </si>
  <si>
    <t>北港溪</t>
  </si>
  <si>
    <t>朴子溪</t>
  </si>
  <si>
    <t>八掌溪</t>
  </si>
  <si>
    <t>總計</t>
  </si>
  <si>
    <t>總計</t>
  </si>
  <si>
    <t>百分比</t>
  </si>
  <si>
    <t>蘭陽溪</t>
  </si>
  <si>
    <t>鳳山溪</t>
  </si>
  <si>
    <t>頭前溪</t>
  </si>
  <si>
    <t>中港溪</t>
  </si>
  <si>
    <t>後龍溪</t>
  </si>
  <si>
    <t>大安溪</t>
  </si>
  <si>
    <t>急水溪</t>
  </si>
  <si>
    <t>曾文溪</t>
  </si>
  <si>
    <t>二仁溪</t>
  </si>
  <si>
    <t>高屏溪</t>
  </si>
  <si>
    <t>東港溪</t>
  </si>
  <si>
    <t>四重溪</t>
  </si>
  <si>
    <t>卑南溪</t>
  </si>
  <si>
    <t>秀姑巒溪</t>
  </si>
  <si>
    <t>花蓮溪</t>
  </si>
  <si>
    <t>編製單位：經濟部水利署會計室</t>
  </si>
  <si>
    <t>鹽水溪</t>
  </si>
  <si>
    <t>阿公店溪</t>
  </si>
  <si>
    <t>和平溪</t>
  </si>
  <si>
    <r>
      <t>91</t>
    </r>
    <r>
      <rPr>
        <sz val="11"/>
        <rFont val="標楷體"/>
        <family val="4"/>
      </rPr>
      <t>年度</t>
    </r>
  </si>
  <si>
    <t>蘭陽溪</t>
  </si>
  <si>
    <t>中港溪</t>
  </si>
  <si>
    <t>後龍溪</t>
  </si>
  <si>
    <t>大安溪</t>
  </si>
  <si>
    <t>急水溪</t>
  </si>
  <si>
    <t>曾文溪</t>
  </si>
  <si>
    <t>二仁溪</t>
  </si>
  <si>
    <t>高屏溪</t>
  </si>
  <si>
    <t>卑南溪</t>
  </si>
  <si>
    <t>花蓮溪</t>
  </si>
  <si>
    <t>東港溪</t>
  </si>
  <si>
    <t>鳳山溪</t>
  </si>
  <si>
    <t>頭前溪</t>
  </si>
  <si>
    <t>鹽水溪</t>
  </si>
  <si>
    <t>阿公店溪</t>
  </si>
  <si>
    <t>四重溪</t>
  </si>
  <si>
    <t>秀姑巒溪</t>
  </si>
  <si>
    <t>和平溪</t>
  </si>
  <si>
    <t>91年度</t>
  </si>
  <si>
    <t>92年度</t>
  </si>
  <si>
    <t>93年度</t>
  </si>
  <si>
    <t>單位:千元</t>
  </si>
  <si>
    <t>中央管河川</t>
  </si>
  <si>
    <t>跨省市河川</t>
  </si>
  <si>
    <t>淡水河</t>
  </si>
  <si>
    <t>總計</t>
  </si>
  <si>
    <t>各年之百分比</t>
  </si>
  <si>
    <t>重要河川</t>
  </si>
  <si>
    <t>資料來源：經濟部水利署年報</t>
  </si>
  <si>
    <r>
      <t>92</t>
    </r>
    <r>
      <rPr>
        <sz val="11"/>
        <rFont val="標楷體"/>
        <family val="4"/>
      </rPr>
      <t>年度</t>
    </r>
  </si>
  <si>
    <r>
      <t>93</t>
    </r>
    <r>
      <rPr>
        <sz val="11"/>
        <rFont val="標楷體"/>
        <family val="4"/>
      </rPr>
      <t>年度</t>
    </r>
  </si>
  <si>
    <t>94年度</t>
  </si>
  <si>
    <t>磺溪</t>
  </si>
  <si>
    <t>95年度</t>
  </si>
  <si>
    <t>淡水河</t>
  </si>
  <si>
    <r>
      <t>近</t>
    </r>
    <r>
      <rPr>
        <b/>
        <sz val="14"/>
        <color indexed="48"/>
        <rFont val="Times New Roman"/>
        <family val="1"/>
      </rPr>
      <t>5</t>
    </r>
    <r>
      <rPr>
        <b/>
        <sz val="14"/>
        <color indexed="48"/>
        <rFont val="標楷體"/>
        <family val="4"/>
      </rPr>
      <t>年度辦理中央管河川、跨省市河川治理工程經費概況</t>
    </r>
  </si>
  <si>
    <t>STA.190</t>
  </si>
  <si>
    <r>
      <t>94</t>
    </r>
    <r>
      <rPr>
        <sz val="11"/>
        <rFont val="細明體"/>
        <family val="3"/>
      </rPr>
      <t>年度</t>
    </r>
  </si>
  <si>
    <r>
      <t>95</t>
    </r>
    <r>
      <rPr>
        <sz val="11"/>
        <rFont val="細明體"/>
        <family val="3"/>
      </rPr>
      <t>年度</t>
    </r>
  </si>
  <si>
    <t>磺溪</t>
  </si>
  <si>
    <t>97年3月28日 星期五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</si>
</sst>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</numFmts>
  <fonts count="37">
    <font>
      <sz val="12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4"/>
      <color indexed="12"/>
      <name val="標楷體"/>
      <family val="4"/>
    </font>
    <font>
      <b/>
      <sz val="14"/>
      <color indexed="48"/>
      <name val="標楷體"/>
      <family val="4"/>
    </font>
    <font>
      <b/>
      <sz val="16"/>
      <color indexed="48"/>
      <name val="標楷體"/>
      <family val="4"/>
    </font>
    <font>
      <sz val="12"/>
      <color indexed="48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2"/>
      <color indexed="12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4"/>
      <name val="標楷體"/>
      <family val="4"/>
    </font>
    <font>
      <sz val="4.25"/>
      <name val="標楷體"/>
      <family val="4"/>
    </font>
    <font>
      <sz val="2.75"/>
      <name val="標楷體"/>
      <family val="4"/>
    </font>
    <font>
      <sz val="3"/>
      <name val="標楷體"/>
      <family val="4"/>
    </font>
    <font>
      <sz val="5"/>
      <name val="標楷體"/>
      <family val="4"/>
    </font>
    <font>
      <sz val="2.5"/>
      <name val="標楷體"/>
      <family val="4"/>
    </font>
    <font>
      <sz val="2.25"/>
      <name val="標楷體"/>
      <family val="4"/>
    </font>
    <font>
      <sz val="2"/>
      <name val="標楷體"/>
      <family val="4"/>
    </font>
    <font>
      <sz val="18.75"/>
      <name val="新細明體"/>
      <family val="1"/>
    </font>
    <font>
      <sz val="8.5"/>
      <name val="標楷體"/>
      <family val="4"/>
    </font>
    <font>
      <sz val="11.5"/>
      <name val="新細明體"/>
      <family val="1"/>
    </font>
    <font>
      <sz val="22.5"/>
      <name val="新細明體"/>
      <family val="1"/>
    </font>
    <font>
      <sz val="11"/>
      <name val="Times New Roman"/>
      <family val="1"/>
    </font>
    <font>
      <sz val="10.5"/>
      <name val="標楷體"/>
      <family val="4"/>
    </font>
    <font>
      <sz val="10.25"/>
      <name val="標楷體"/>
      <family val="4"/>
    </font>
    <font>
      <sz val="13"/>
      <name val="標楷體"/>
      <family val="4"/>
    </font>
    <font>
      <sz val="12"/>
      <name val="Times New Roman"/>
      <family val="1"/>
    </font>
    <font>
      <b/>
      <sz val="14"/>
      <color indexed="48"/>
      <name val="Times New Roman"/>
      <family val="1"/>
    </font>
    <font>
      <sz val="18"/>
      <color indexed="12"/>
      <name val="標楷體"/>
      <family val="4"/>
    </font>
    <font>
      <sz val="11"/>
      <name val="細明體"/>
      <family val="3"/>
    </font>
    <font>
      <sz val="9.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91" fontId="10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2" fillId="0" borderId="0" xfId="0" applyFont="1" applyAlignment="1">
      <alignment/>
    </xf>
    <xf numFmtId="191" fontId="13" fillId="0" borderId="0" xfId="15" applyNumberFormat="1" applyFont="1" applyBorder="1" applyAlignment="1">
      <alignment vertical="center"/>
    </xf>
    <xf numFmtId="191" fontId="13" fillId="0" borderId="0" xfId="15" applyNumberFormat="1" applyFont="1" applyBorder="1" applyAlignment="1">
      <alignment horizontal="center" vertical="center"/>
    </xf>
    <xf numFmtId="192" fontId="13" fillId="0" borderId="0" xfId="15" applyNumberFormat="1" applyFont="1" applyBorder="1" applyAlignment="1">
      <alignment vertical="center"/>
    </xf>
    <xf numFmtId="191" fontId="2" fillId="0" borderId="0" xfId="0" applyNumberFormat="1" applyFont="1" applyAlignment="1">
      <alignment/>
    </xf>
    <xf numFmtId="191" fontId="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191" fontId="13" fillId="2" borderId="2" xfId="15" applyNumberFormat="1" applyFont="1" applyFill="1" applyBorder="1" applyAlignment="1">
      <alignment vertical="center"/>
    </xf>
    <xf numFmtId="190" fontId="11" fillId="0" borderId="2" xfId="15" applyNumberFormat="1" applyFont="1" applyBorder="1" applyAlignment="1">
      <alignment horizontal="center" vertical="center"/>
    </xf>
    <xf numFmtId="192" fontId="11" fillId="0" borderId="2" xfId="15" applyNumberFormat="1" applyFont="1" applyBorder="1" applyAlignment="1">
      <alignment horizontal="right" vertical="center"/>
    </xf>
    <xf numFmtId="191" fontId="11" fillId="0" borderId="2" xfId="15" applyNumberFormat="1" applyFont="1" applyBorder="1" applyAlignment="1">
      <alignment horizontal="center" vertical="center"/>
    </xf>
    <xf numFmtId="191" fontId="11" fillId="3" borderId="2" xfId="15" applyNumberFormat="1" applyFont="1" applyFill="1" applyBorder="1" applyAlignment="1">
      <alignment horizontal="center" vertical="center"/>
    </xf>
    <xf numFmtId="192" fontId="11" fillId="3" borderId="2" xfId="15" applyNumberFormat="1" applyFont="1" applyFill="1" applyBorder="1" applyAlignment="1">
      <alignment horizontal="right" vertical="center"/>
    </xf>
    <xf numFmtId="191" fontId="11" fillId="3" borderId="2" xfId="15" applyNumberFormat="1" applyFont="1" applyFill="1" applyBorder="1" applyAlignment="1">
      <alignment vertical="center"/>
    </xf>
    <xf numFmtId="191" fontId="11" fillId="3" borderId="2" xfId="15" applyNumberFormat="1" applyFont="1" applyFill="1" applyBorder="1" applyAlignment="1">
      <alignment horizontal="right" vertical="center"/>
    </xf>
    <xf numFmtId="191" fontId="11" fillId="0" borderId="2" xfId="0" applyNumberFormat="1" applyFont="1" applyBorder="1" applyAlignment="1">
      <alignment vertical="center"/>
    </xf>
    <xf numFmtId="191" fontId="2" fillId="2" borderId="2" xfId="15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/>
    </xf>
    <xf numFmtId="191" fontId="11" fillId="0" borderId="2" xfId="15" applyNumberFormat="1" applyFont="1" applyFill="1" applyBorder="1" applyAlignment="1">
      <alignment vertical="center"/>
    </xf>
    <xf numFmtId="191" fontId="11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191" fontId="11" fillId="0" borderId="0" xfId="0" applyNumberFormat="1" applyFont="1" applyBorder="1" applyAlignment="1">
      <alignment/>
    </xf>
    <xf numFmtId="191" fontId="11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186" fontId="3" fillId="0" borderId="2" xfId="15" applyNumberFormat="1" applyFont="1" applyBorder="1" applyAlignment="1">
      <alignment horizontal="center" vertical="center"/>
    </xf>
    <xf numFmtId="191" fontId="11" fillId="0" borderId="2" xfId="0" applyNumberFormat="1" applyFont="1" applyFill="1" applyBorder="1" applyAlignment="1">
      <alignment vertical="center"/>
    </xf>
    <xf numFmtId="191" fontId="11" fillId="4" borderId="2" xfId="15" applyNumberFormat="1" applyFont="1" applyFill="1" applyBorder="1" applyAlignment="1">
      <alignment horizontal="center" vertical="center"/>
    </xf>
    <xf numFmtId="191" fontId="11" fillId="5" borderId="2" xfId="15" applyNumberFormat="1" applyFont="1" applyFill="1" applyBorder="1" applyAlignment="1">
      <alignment horizontal="center" vertical="center"/>
    </xf>
    <xf numFmtId="191" fontId="11" fillId="6" borderId="2" xfId="15" applyNumberFormat="1" applyFont="1" applyFill="1" applyBorder="1" applyAlignment="1">
      <alignment horizontal="center" vertical="center"/>
    </xf>
    <xf numFmtId="191" fontId="13" fillId="7" borderId="4" xfId="15" applyNumberFormat="1" applyFont="1" applyFill="1" applyBorder="1" applyAlignment="1">
      <alignment horizontal="center" vertical="center"/>
    </xf>
    <xf numFmtId="191" fontId="13" fillId="7" borderId="3" xfId="15" applyNumberFormat="1" applyFont="1" applyFill="1" applyBorder="1" applyAlignment="1">
      <alignment horizontal="center" vertical="center"/>
    </xf>
    <xf numFmtId="191" fontId="10" fillId="7" borderId="4" xfId="0" applyNumberFormat="1" applyFont="1" applyFill="1" applyBorder="1" applyAlignment="1">
      <alignment horizontal="center" vertical="center"/>
    </xf>
    <xf numFmtId="191" fontId="10" fillId="7" borderId="3" xfId="0" applyNumberFormat="1" applyFont="1" applyFill="1" applyBorder="1" applyAlignment="1">
      <alignment horizontal="center" vertical="center"/>
    </xf>
    <xf numFmtId="192" fontId="10" fillId="7" borderId="4" xfId="0" applyNumberFormat="1" applyFont="1" applyFill="1" applyBorder="1" applyAlignment="1">
      <alignment horizontal="center" vertical="center"/>
    </xf>
    <xf numFmtId="192" fontId="10" fillId="7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191" fontId="10" fillId="7" borderId="2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91" fontId="28" fillId="7" borderId="4" xfId="0" applyNumberFormat="1" applyFont="1" applyFill="1" applyBorder="1" applyAlignment="1">
      <alignment vertical="center"/>
    </xf>
    <xf numFmtId="0" fontId="10" fillId="7" borderId="3" xfId="0" applyFont="1" applyFill="1" applyBorder="1" applyAlignment="1">
      <alignment/>
    </xf>
    <xf numFmtId="191" fontId="28" fillId="7" borderId="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0" i="0" u="none" baseline="0"/>
              <a:t>近五年河海堤受損概況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</c:ser>
        <c:axId val="60176691"/>
        <c:axId val="4719308"/>
      </c:bar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4719308"/>
        <c:crosses val="autoZero"/>
        <c:auto val="1"/>
        <c:lblOffset val="100"/>
        <c:noMultiLvlLbl val="0"/>
      </c:catAx>
      <c:valAx>
        <c:axId val="4719308"/>
        <c:scaling>
          <c:orientation val="minMax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60176691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近五年河海堤設施受損概況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2473773"/>
        <c:axId val="46719638"/>
      </c:bar3D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50" b="0" i="0" u="none" baseline="0"/>
            </a:pPr>
          </a:p>
        </c:txPr>
        <c:crossAx val="46719638"/>
        <c:crosses val="autoZero"/>
        <c:auto val="1"/>
        <c:lblOffset val="100"/>
        <c:noMultiLvlLbl val="0"/>
      </c:catAx>
      <c:valAx>
        <c:axId val="467196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424737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近</a:t>
            </a:r>
            <a:r>
              <a:rPr lang="en-US" cap="none" sz="1200" b="0" i="0" u="none" baseline="0"/>
              <a:t>5</a:t>
            </a:r>
            <a:r>
              <a:rPr lang="en-US" cap="none" sz="1200" b="0" i="0" u="none" baseline="0"/>
              <a:t>年度辦理中央管河川、跨省市河川治理工程經費概況
－依年度別分</a:t>
            </a:r>
          </a:p>
        </c:rich>
      </c:tx>
      <c:layout>
        <c:manualLayout>
          <c:xMode val="factor"/>
          <c:yMode val="factor"/>
          <c:x val="0.1062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9725"/>
          <c:w val="0.98425"/>
          <c:h val="0.749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Sheet2!$E$1:$I$1</c:f>
              <c:strCache>
                <c:ptCount val="5"/>
                <c:pt idx="0">
                  <c:v>91年度</c:v>
                </c:pt>
                <c:pt idx="1">
                  <c:v>92年度</c:v>
                </c:pt>
                <c:pt idx="2">
                  <c:v>93年度</c:v>
                </c:pt>
                <c:pt idx="3">
                  <c:v>94年度</c:v>
                </c:pt>
                <c:pt idx="4">
                  <c:v>95年度</c:v>
                </c:pt>
              </c:strCache>
            </c:strRef>
          </c:cat>
          <c:val>
            <c:numRef>
              <c:f>Sheet2!$E$2:$I$2</c:f>
              <c:numCache>
                <c:ptCount val="5"/>
              </c:numCache>
            </c:numRef>
          </c:val>
          <c:shape val="cylinder"/>
        </c:ser>
        <c:ser>
          <c:idx val="1"/>
          <c:order val="1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Sheet2!$E$1:$I$1</c:f>
              <c:strCache>
                <c:ptCount val="5"/>
                <c:pt idx="0">
                  <c:v>91年度</c:v>
                </c:pt>
                <c:pt idx="1">
                  <c:v>92年度</c:v>
                </c:pt>
                <c:pt idx="2">
                  <c:v>93年度</c:v>
                </c:pt>
                <c:pt idx="3">
                  <c:v>94年度</c:v>
                </c:pt>
                <c:pt idx="4">
                  <c:v>95年度</c:v>
                </c:pt>
              </c:strCache>
            </c:strRef>
          </c:cat>
          <c:val>
            <c:numRef>
              <c:f>Sheet2!$E$3:$I$3</c:f>
              <c:numCache>
                <c:ptCount val="5"/>
                <c:pt idx="0">
                  <c:v>2357061</c:v>
                </c:pt>
                <c:pt idx="1">
                  <c:v>1857870</c:v>
                </c:pt>
                <c:pt idx="2">
                  <c:v>3911991</c:v>
                </c:pt>
                <c:pt idx="3">
                  <c:v>9270387</c:v>
                </c:pt>
                <c:pt idx="4">
                  <c:v>7935426</c:v>
                </c:pt>
              </c:numCache>
            </c:numRef>
          </c:val>
          <c:shape val="cylinder"/>
        </c:ser>
        <c:shape val="cylinder"/>
        <c:axId val="17823559"/>
        <c:axId val="26194304"/>
      </c:bar3D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26194304"/>
        <c:crosses val="autoZero"/>
        <c:auto val="1"/>
        <c:lblOffset val="100"/>
        <c:noMultiLvlLbl val="0"/>
      </c:catAx>
      <c:valAx>
        <c:axId val="261943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單位:千元</a:t>
                </a:r>
              </a:p>
            </c:rich>
          </c:tx>
          <c:layout>
            <c:manualLayout>
              <c:xMode val="factor"/>
              <c:yMode val="factor"/>
              <c:x val="0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78235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CFFFF"/>
        </a:solidFill>
      </c:spPr>
      <c:thickness val="0"/>
    </c:floor>
    <c:sideWall>
      <c:spPr>
        <a:solidFill>
          <a:srgbClr val="008080"/>
        </a:solidFill>
      </c:spPr>
      <c:thickness val="0"/>
    </c:sideWall>
    <c:backWall>
      <c:spPr>
        <a:solidFill>
          <a:srgbClr val="008080"/>
        </a:soli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近</a:t>
            </a:r>
            <a:r>
              <a:rPr lang="en-US" cap="none" sz="1200" b="0" i="0" u="none" baseline="0"/>
              <a:t>5</a:t>
            </a:r>
            <a:r>
              <a:rPr lang="en-US" cap="none" sz="1200" b="0" i="0" u="none" baseline="0"/>
              <a:t>年度辦理中央管河川、跨省市河川治理工程合計經費概況
－依水系別分</a:t>
            </a:r>
          </a:p>
        </c:rich>
      </c:tx>
      <c:layout>
        <c:manualLayout>
          <c:xMode val="factor"/>
          <c:yMode val="factor"/>
          <c:x val="0.03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5"/>
          <c:y val="0.06175"/>
          <c:w val="0.872"/>
          <c:h val="0.85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Sheet2!$A$2:$A$27</c:f>
              <c:strCache>
                <c:ptCount val="26"/>
                <c:pt idx="0">
                  <c:v>蘭陽溪</c:v>
                </c:pt>
                <c:pt idx="1">
                  <c:v>鳳山溪</c:v>
                </c:pt>
                <c:pt idx="2">
                  <c:v>頭前溪</c:v>
                </c:pt>
                <c:pt idx="3">
                  <c:v>中港溪</c:v>
                </c:pt>
                <c:pt idx="4">
                  <c:v>後龍溪</c:v>
                </c:pt>
                <c:pt idx="5">
                  <c:v>大安溪</c:v>
                </c:pt>
                <c:pt idx="6">
                  <c:v>大甲溪</c:v>
                </c:pt>
                <c:pt idx="7">
                  <c:v>烏溪</c:v>
                </c:pt>
                <c:pt idx="8">
                  <c:v>濁水溪</c:v>
                </c:pt>
                <c:pt idx="9">
                  <c:v>北港溪</c:v>
                </c:pt>
                <c:pt idx="10">
                  <c:v>朴子溪</c:v>
                </c:pt>
                <c:pt idx="11">
                  <c:v>八掌溪</c:v>
                </c:pt>
                <c:pt idx="12">
                  <c:v>急水溪</c:v>
                </c:pt>
                <c:pt idx="13">
                  <c:v>曾文溪</c:v>
                </c:pt>
                <c:pt idx="14">
                  <c:v>鹽水溪</c:v>
                </c:pt>
                <c:pt idx="15">
                  <c:v>二仁溪</c:v>
                </c:pt>
                <c:pt idx="16">
                  <c:v>阿公店溪</c:v>
                </c:pt>
                <c:pt idx="17">
                  <c:v>高屏溪</c:v>
                </c:pt>
                <c:pt idx="18">
                  <c:v>東港溪</c:v>
                </c:pt>
                <c:pt idx="19">
                  <c:v>四重溪</c:v>
                </c:pt>
                <c:pt idx="20">
                  <c:v>卑南溪</c:v>
                </c:pt>
                <c:pt idx="21">
                  <c:v>秀姑巒溪</c:v>
                </c:pt>
                <c:pt idx="22">
                  <c:v>花蓮溪</c:v>
                </c:pt>
                <c:pt idx="23">
                  <c:v>和平溪</c:v>
                </c:pt>
                <c:pt idx="24">
                  <c:v>淡水河</c:v>
                </c:pt>
                <c:pt idx="25">
                  <c:v>磺溪</c:v>
                </c:pt>
              </c:strCache>
            </c:strRef>
          </c:cat>
          <c:val>
            <c:numRef>
              <c:f>Sheet2!$B$2:$B$27</c:f>
              <c:numCache>
                <c:ptCount val="26"/>
                <c:pt idx="0">
                  <c:v>515963</c:v>
                </c:pt>
                <c:pt idx="1">
                  <c:v>917112</c:v>
                </c:pt>
                <c:pt idx="2">
                  <c:v>227313</c:v>
                </c:pt>
                <c:pt idx="3">
                  <c:v>260875</c:v>
                </c:pt>
                <c:pt idx="4">
                  <c:v>363450</c:v>
                </c:pt>
                <c:pt idx="5">
                  <c:v>701698</c:v>
                </c:pt>
                <c:pt idx="6">
                  <c:v>303783</c:v>
                </c:pt>
                <c:pt idx="7">
                  <c:v>2429838</c:v>
                </c:pt>
                <c:pt idx="8">
                  <c:v>1929611</c:v>
                </c:pt>
                <c:pt idx="9">
                  <c:v>1648022</c:v>
                </c:pt>
                <c:pt idx="10">
                  <c:v>1163902</c:v>
                </c:pt>
                <c:pt idx="11">
                  <c:v>497742</c:v>
                </c:pt>
                <c:pt idx="12">
                  <c:v>258624</c:v>
                </c:pt>
                <c:pt idx="13">
                  <c:v>1118789</c:v>
                </c:pt>
                <c:pt idx="14">
                  <c:v>25861</c:v>
                </c:pt>
                <c:pt idx="15">
                  <c:v>55461</c:v>
                </c:pt>
                <c:pt idx="16">
                  <c:v>81321</c:v>
                </c:pt>
                <c:pt idx="17">
                  <c:v>2095949</c:v>
                </c:pt>
                <c:pt idx="18">
                  <c:v>509033</c:v>
                </c:pt>
                <c:pt idx="19">
                  <c:v>271134</c:v>
                </c:pt>
                <c:pt idx="20">
                  <c:v>946429</c:v>
                </c:pt>
                <c:pt idx="21">
                  <c:v>571397</c:v>
                </c:pt>
                <c:pt idx="22">
                  <c:v>536781</c:v>
                </c:pt>
                <c:pt idx="23">
                  <c:v>7757</c:v>
                </c:pt>
                <c:pt idx="24">
                  <c:v>7997248</c:v>
                </c:pt>
                <c:pt idx="25">
                  <c:v>24720</c:v>
                </c:pt>
              </c:numCache>
            </c:numRef>
          </c:val>
        </c:ser>
        <c:axId val="34422145"/>
        <c:axId val="41363850"/>
      </c:barChart>
      <c:catAx>
        <c:axId val="344221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63850"/>
        <c:crosses val="autoZero"/>
        <c:auto val="1"/>
        <c:lblOffset val="100"/>
        <c:noMultiLvlLbl val="0"/>
      </c:catAx>
      <c:valAx>
        <c:axId val="41363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單位:千元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950" b="0" i="0" u="none" baseline="0"/>
            </a:pPr>
          </a:p>
        </c:txPr>
        <c:crossAx val="34422145"/>
        <c:crossesAt val="1"/>
        <c:crossBetween val="between"/>
        <c:dispUnits/>
        <c:majorUnit val="500000"/>
        <c:minorUnit val="51910.4355"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</cdr:y>
    </cdr:from>
    <cdr:to>
      <cdr:x>0.083</cdr:x>
      <cdr:y>0.8525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單位：公里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0.236</cdr:y>
    </cdr:from>
    <cdr:to>
      <cdr:x>0.0845</cdr:x>
      <cdr:y>0.38475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657350"/>
          <a:ext cx="438150" cy="1047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水
系
別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025" y="0"/>
          <a:ext cx="476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/>
            <a:t>　　 近五年來(87~91年)中央管河川防洪設施(堤防、護岸)總計損毀230,697公尺，以九十年因桃芝及納莉颱風影響計損毀114,081公尺占49.45%，災情最為嚴重為近年之冠，而九十一年臺灣地區深受亢旱之苦，颱風、豪雨較少損毀只為2,203公尺，占0.95%為歷年最少。按水系別區分五年總計以濁水溪損毀63,090公尺佔27.35%居首，鳳山溪損毀36,277公尺佔15.72%排名第二，烏溪損毀35,144公尺佔15.23%排名第三。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171450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6572250" y="8515350"/>
        <a:ext cx="428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38</xdr:row>
      <xdr:rowOff>0</xdr:rowOff>
    </xdr:from>
    <xdr:to>
      <xdr:col>5</xdr:col>
      <xdr:colOff>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247650" y="8515350"/>
        <a:ext cx="3209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45</xdr:row>
      <xdr:rowOff>76200</xdr:rowOff>
    </xdr:from>
    <xdr:to>
      <xdr:col>8</xdr:col>
      <xdr:colOff>666750</xdr:colOff>
      <xdr:row>60</xdr:row>
      <xdr:rowOff>28575</xdr:rowOff>
    </xdr:to>
    <xdr:graphicFrame>
      <xdr:nvGraphicFramePr>
        <xdr:cNvPr id="4" name="Chart 4"/>
        <xdr:cNvGraphicFramePr/>
      </xdr:nvGraphicFramePr>
      <xdr:xfrm>
        <a:off x="200025" y="9982200"/>
        <a:ext cx="61531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60</xdr:row>
      <xdr:rowOff>114300</xdr:rowOff>
    </xdr:from>
    <xdr:to>
      <xdr:col>9</xdr:col>
      <xdr:colOff>19050</xdr:colOff>
      <xdr:row>94</xdr:row>
      <xdr:rowOff>28575</xdr:rowOff>
    </xdr:to>
    <xdr:graphicFrame>
      <xdr:nvGraphicFramePr>
        <xdr:cNvPr id="5" name="Chart 5"/>
        <xdr:cNvGraphicFramePr/>
      </xdr:nvGraphicFramePr>
      <xdr:xfrm>
        <a:off x="9525" y="12934950"/>
        <a:ext cx="6581775" cy="703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</xdr:row>
      <xdr:rowOff>180975</xdr:rowOff>
    </xdr:from>
    <xdr:to>
      <xdr:col>9</xdr:col>
      <xdr:colOff>0</xdr:colOff>
      <xdr:row>7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050" y="476250"/>
          <a:ext cx="655320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>
              <a:latin typeface="標楷體"/>
              <a:ea typeface="標楷體"/>
              <a:cs typeface="標楷體"/>
            </a:rPr>
            <a:t>　　</a:t>
          </a:r>
          <a:r>
            <a:rPr lang="en-US" cap="none" sz="1300" b="0" i="0" u="none" baseline="0">
              <a:latin typeface="標楷體"/>
              <a:ea typeface="標楷體"/>
              <a:cs typeface="標楷體"/>
            </a:rPr>
            <a:t>本署辦理河川治理工程，至92年底止已完成第三期階段，為賡續第三期計畫之整體治理效果，自93年起至97年底止，實施重要河川環境營造計畫，做為河川治理工作實施之依據，期能有效防止災害並提供良好的河川環境與機能。
    近5年度(91~95年度)辦理中央管河川、跨省市河川治理工程之經費計25,459,813千元，以94年度經費9,270,387千元占36.41%居冠，而92年度1,860,992千元占7.31%為最少。按水系別分以淡水河經費7,997,248千元佔31.41%居首，烏溪經費2,429,838
千元佔9.54%排名第二，高屏溪經費2,095,949千元佔8.23%排名第三。</a:t>
          </a:r>
        </a:p>
      </xdr:txBody>
    </xdr:sp>
    <xdr:clientData/>
  </xdr:twoCellAnchor>
  <xdr:twoCellAnchor>
    <xdr:from>
      <xdr:col>9</xdr:col>
      <xdr:colOff>0</xdr:colOff>
      <xdr:row>85</xdr:row>
      <xdr:rowOff>0</xdr:rowOff>
    </xdr:from>
    <xdr:to>
      <xdr:col>9</xdr:col>
      <xdr:colOff>0</xdr:colOff>
      <xdr:row>85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 flipV="1">
          <a:off x="6572250" y="18059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ra.gov.tw/2001/stafile/sta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75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9">
      <selection activeCell="A36" sqref="A36"/>
    </sheetView>
  </sheetViews>
  <sheetFormatPr defaultColWidth="9.00390625" defaultRowHeight="16.5"/>
  <cols>
    <col min="1" max="1" width="2.25390625" style="5" customWidth="1"/>
    <col min="2" max="3" width="12.50390625" style="5" customWidth="1"/>
    <col min="4" max="4" width="7.875" style="5" customWidth="1"/>
    <col min="5" max="5" width="10.25390625" style="5" customWidth="1"/>
    <col min="6" max="7" width="9.875" style="5" customWidth="1"/>
    <col min="8" max="8" width="9.50390625" style="5" customWidth="1"/>
    <col min="9" max="9" width="11.625" style="5" customWidth="1"/>
    <col min="10" max="16384" width="9.00390625" style="5" customWidth="1"/>
  </cols>
  <sheetData>
    <row r="1" spans="1:9" s="1" customFormat="1" ht="23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2:9" s="3" customFormat="1" ht="16.5" customHeight="1">
      <c r="B2" s="2" t="s">
        <v>66</v>
      </c>
      <c r="H2" s="4"/>
      <c r="I2" s="4" t="s">
        <v>70</v>
      </c>
    </row>
    <row r="3" s="3" customFormat="1" ht="9.75" customHeight="1">
      <c r="B3" s="2"/>
    </row>
    <row r="4" s="3" customFormat="1" ht="28.5" customHeight="1">
      <c r="B4" s="2"/>
    </row>
    <row r="5" s="3" customFormat="1" ht="28.5" customHeight="1">
      <c r="B5" s="2"/>
    </row>
    <row r="6" s="3" customFormat="1" ht="28.5" customHeight="1">
      <c r="B6" s="2"/>
    </row>
    <row r="7" s="3" customFormat="1" ht="25.5" customHeight="1">
      <c r="B7" s="2"/>
    </row>
    <row r="8" s="3" customFormat="1" ht="25.5" customHeight="1">
      <c r="B8" s="2"/>
    </row>
    <row r="9" spans="2:9" ht="27" customHeight="1">
      <c r="B9" s="45" t="s">
        <v>65</v>
      </c>
      <c r="C9" s="45"/>
      <c r="D9" s="45"/>
      <c r="E9" s="45"/>
      <c r="F9" s="45"/>
      <c r="G9" s="45"/>
      <c r="H9" s="45"/>
      <c r="I9" s="45"/>
    </row>
    <row r="10" spans="2:9" ht="14.25" customHeight="1">
      <c r="B10" s="6"/>
      <c r="C10" s="6"/>
      <c r="D10" s="6"/>
      <c r="G10" s="48" t="s">
        <v>51</v>
      </c>
      <c r="H10" s="48"/>
      <c r="I10" s="48"/>
    </row>
    <row r="11" spans="2:9" s="7" customFormat="1" ht="16.5" customHeight="1">
      <c r="B11" s="39" t="s">
        <v>57</v>
      </c>
      <c r="C11" s="41" t="s">
        <v>8</v>
      </c>
      <c r="D11" s="43" t="s">
        <v>9</v>
      </c>
      <c r="E11" s="41" t="s">
        <v>48</v>
      </c>
      <c r="F11" s="41" t="s">
        <v>49</v>
      </c>
      <c r="G11" s="41" t="s">
        <v>50</v>
      </c>
      <c r="H11" s="47" t="s">
        <v>61</v>
      </c>
      <c r="I11" s="47" t="s">
        <v>63</v>
      </c>
    </row>
    <row r="12" spans="2:9" s="7" customFormat="1" ht="11.25" customHeight="1">
      <c r="B12" s="40"/>
      <c r="C12" s="42"/>
      <c r="D12" s="44"/>
      <c r="E12" s="42"/>
      <c r="F12" s="42"/>
      <c r="G12" s="42"/>
      <c r="H12" s="47"/>
      <c r="I12" s="47"/>
    </row>
    <row r="13" spans="2:9" s="7" customFormat="1" ht="15.75" customHeight="1">
      <c r="B13" s="27" t="s">
        <v>56</v>
      </c>
      <c r="C13" s="17">
        <v>0</v>
      </c>
      <c r="D13" s="17">
        <v>0</v>
      </c>
      <c r="E13" s="18">
        <f>E14/$C$14*100</f>
        <v>9.257966662991594</v>
      </c>
      <c r="F13" s="18">
        <f>F14/$C$14*100</f>
        <v>7.309527371626806</v>
      </c>
      <c r="G13" s="18">
        <f>G14/$C$14*100</f>
        <v>15.852225623181129</v>
      </c>
      <c r="H13" s="18">
        <f>H14/$C$14*100</f>
        <v>36.411842459329925</v>
      </c>
      <c r="I13" s="18">
        <f>I14/$C$14*100</f>
        <v>31.16843788287055</v>
      </c>
    </row>
    <row r="14" spans="2:9" s="7" customFormat="1" ht="15.75" customHeight="1">
      <c r="B14" s="25" t="s">
        <v>55</v>
      </c>
      <c r="C14" s="24">
        <f aca="true" t="shared" si="0" ref="C14:I14">C15+C40</f>
        <v>25459813</v>
      </c>
      <c r="D14" s="21">
        <f>C14/$C$14*100</f>
        <v>100</v>
      </c>
      <c r="E14" s="24">
        <f t="shared" si="0"/>
        <v>2357061</v>
      </c>
      <c r="F14" s="35">
        <f t="shared" si="0"/>
        <v>1860992</v>
      </c>
      <c r="G14" s="35">
        <f t="shared" si="0"/>
        <v>4035947</v>
      </c>
      <c r="H14" s="29">
        <f t="shared" si="0"/>
        <v>9270387</v>
      </c>
      <c r="I14" s="29">
        <f t="shared" si="0"/>
        <v>7935426</v>
      </c>
    </row>
    <row r="15" spans="2:9" s="8" customFormat="1" ht="15.75" customHeight="1">
      <c r="B15" s="26" t="s">
        <v>52</v>
      </c>
      <c r="C15" s="19">
        <f aca="true" t="shared" si="1" ref="C15:I15">SUM(C16:C39)</f>
        <v>17437845</v>
      </c>
      <c r="D15" s="21">
        <f>C15/$C$14*100</f>
        <v>68.49164603055019</v>
      </c>
      <c r="E15" s="28">
        <f t="shared" si="1"/>
        <v>2072698</v>
      </c>
      <c r="F15" s="24">
        <f t="shared" si="1"/>
        <v>1779297</v>
      </c>
      <c r="G15" s="24">
        <f t="shared" si="1"/>
        <v>3513276</v>
      </c>
      <c r="H15" s="24">
        <f t="shared" si="1"/>
        <v>4303592</v>
      </c>
      <c r="I15" s="24">
        <f t="shared" si="1"/>
        <v>5768982</v>
      </c>
    </row>
    <row r="16" spans="2:9" ht="15.75" customHeight="1">
      <c r="B16" s="16" t="s">
        <v>10</v>
      </c>
      <c r="C16" s="20">
        <f>SUM(E16:I16)</f>
        <v>515963</v>
      </c>
      <c r="D16" s="21">
        <f>C16/$C$14*100</f>
        <v>2.026578121371119</v>
      </c>
      <c r="E16" s="23">
        <v>89664</v>
      </c>
      <c r="F16" s="23">
        <v>92161</v>
      </c>
      <c r="G16" s="23">
        <v>170804</v>
      </c>
      <c r="H16" s="29">
        <v>39808</v>
      </c>
      <c r="I16" s="29">
        <v>123526</v>
      </c>
    </row>
    <row r="17" spans="2:9" ht="15.75" customHeight="1">
      <c r="B17" s="16" t="s">
        <v>11</v>
      </c>
      <c r="C17" s="20">
        <f aca="true" t="shared" si="2" ref="C17:C42">SUM(E17:I17)</f>
        <v>917112</v>
      </c>
      <c r="D17" s="21">
        <f aca="true" t="shared" si="3" ref="D17:D42">C17/$C$14*100</f>
        <v>3.602194564429833</v>
      </c>
      <c r="E17" s="23">
        <v>124896</v>
      </c>
      <c r="F17" s="23">
        <v>18434</v>
      </c>
      <c r="G17" s="23">
        <v>666795</v>
      </c>
      <c r="H17" s="29">
        <v>95031</v>
      </c>
      <c r="I17" s="29">
        <v>11956</v>
      </c>
    </row>
    <row r="18" spans="2:9" ht="15.75" customHeight="1">
      <c r="B18" s="16" t="s">
        <v>12</v>
      </c>
      <c r="C18" s="20">
        <f t="shared" si="2"/>
        <v>227313</v>
      </c>
      <c r="D18" s="21">
        <f t="shared" si="3"/>
        <v>0.8928305954171777</v>
      </c>
      <c r="E18" s="23">
        <v>2700</v>
      </c>
      <c r="F18" s="23">
        <v>28035</v>
      </c>
      <c r="G18" s="23">
        <v>95765</v>
      </c>
      <c r="H18" s="29">
        <v>52672</v>
      </c>
      <c r="I18" s="29">
        <v>48141</v>
      </c>
    </row>
    <row r="19" spans="2:9" ht="15.75" customHeight="1">
      <c r="B19" s="16" t="s">
        <v>13</v>
      </c>
      <c r="C19" s="20">
        <f t="shared" si="2"/>
        <v>260875</v>
      </c>
      <c r="D19" s="21">
        <f t="shared" si="3"/>
        <v>1.024654030255446</v>
      </c>
      <c r="E19" s="23">
        <v>0</v>
      </c>
      <c r="F19" s="23">
        <v>10071</v>
      </c>
      <c r="G19" s="23">
        <v>80640</v>
      </c>
      <c r="H19" s="29">
        <v>82138</v>
      </c>
      <c r="I19" s="29">
        <v>88026</v>
      </c>
    </row>
    <row r="20" spans="2:9" ht="15.75" customHeight="1">
      <c r="B20" s="16" t="s">
        <v>14</v>
      </c>
      <c r="C20" s="20">
        <f t="shared" si="2"/>
        <v>363450</v>
      </c>
      <c r="D20" s="21">
        <f t="shared" si="3"/>
        <v>1.4275438708053356</v>
      </c>
      <c r="E20" s="23">
        <v>25163</v>
      </c>
      <c r="F20" s="23">
        <v>49553</v>
      </c>
      <c r="G20" s="23">
        <v>128227</v>
      </c>
      <c r="H20" s="29">
        <v>123837</v>
      </c>
      <c r="I20" s="29">
        <v>36670</v>
      </c>
    </row>
    <row r="21" spans="2:9" ht="15.75" customHeight="1">
      <c r="B21" s="16" t="s">
        <v>15</v>
      </c>
      <c r="C21" s="20">
        <f t="shared" si="2"/>
        <v>701698</v>
      </c>
      <c r="D21" s="21">
        <f t="shared" si="3"/>
        <v>2.7561003688440286</v>
      </c>
      <c r="E21" s="23">
        <v>42832</v>
      </c>
      <c r="F21" s="23">
        <v>0</v>
      </c>
      <c r="G21" s="23">
        <v>0</v>
      </c>
      <c r="H21" s="29">
        <v>313179</v>
      </c>
      <c r="I21" s="29">
        <v>345687</v>
      </c>
    </row>
    <row r="22" spans="2:9" ht="15.75" customHeight="1">
      <c r="B22" s="16" t="s">
        <v>1</v>
      </c>
      <c r="C22" s="20">
        <f t="shared" si="2"/>
        <v>303783</v>
      </c>
      <c r="D22" s="21">
        <f t="shared" si="3"/>
        <v>1.1931862971656548</v>
      </c>
      <c r="E22" s="23">
        <v>25000</v>
      </c>
      <c r="F22" s="23">
        <v>3754</v>
      </c>
      <c r="G22" s="23">
        <v>10891</v>
      </c>
      <c r="H22" s="29">
        <v>135055</v>
      </c>
      <c r="I22" s="29">
        <v>129083</v>
      </c>
    </row>
    <row r="23" spans="2:9" ht="15.75" customHeight="1">
      <c r="B23" s="16" t="s">
        <v>2</v>
      </c>
      <c r="C23" s="37">
        <f t="shared" si="2"/>
        <v>2429838</v>
      </c>
      <c r="D23" s="21">
        <f t="shared" si="3"/>
        <v>9.543817152152688</v>
      </c>
      <c r="E23" s="23">
        <v>89109</v>
      </c>
      <c r="F23" s="23">
        <v>372921</v>
      </c>
      <c r="G23" s="23">
        <v>299105</v>
      </c>
      <c r="H23" s="29">
        <v>249228</v>
      </c>
      <c r="I23" s="29">
        <v>1419475</v>
      </c>
    </row>
    <row r="24" spans="2:9" ht="15.75" customHeight="1">
      <c r="B24" s="16" t="s">
        <v>3</v>
      </c>
      <c r="C24" s="20">
        <f t="shared" si="2"/>
        <v>1929611</v>
      </c>
      <c r="D24" s="21">
        <f t="shared" si="3"/>
        <v>7.57904624044175</v>
      </c>
      <c r="E24" s="23">
        <v>190303</v>
      </c>
      <c r="F24" s="23">
        <v>46588</v>
      </c>
      <c r="G24" s="23">
        <v>179752</v>
      </c>
      <c r="H24" s="29">
        <v>978604</v>
      </c>
      <c r="I24" s="29">
        <v>534364</v>
      </c>
    </row>
    <row r="25" spans="2:9" ht="15.75" customHeight="1">
      <c r="B25" s="16" t="s">
        <v>4</v>
      </c>
      <c r="C25" s="20">
        <f t="shared" si="2"/>
        <v>1648022</v>
      </c>
      <c r="D25" s="21">
        <f t="shared" si="3"/>
        <v>6.473032618110746</v>
      </c>
      <c r="E25" s="23">
        <v>106000</v>
      </c>
      <c r="F25" s="23">
        <v>201591</v>
      </c>
      <c r="G25" s="23">
        <v>607171</v>
      </c>
      <c r="H25" s="29">
        <v>511480</v>
      </c>
      <c r="I25" s="29">
        <v>221780</v>
      </c>
    </row>
    <row r="26" spans="2:9" ht="15.75" customHeight="1">
      <c r="B26" s="16" t="s">
        <v>5</v>
      </c>
      <c r="C26" s="20">
        <f t="shared" si="2"/>
        <v>1163902</v>
      </c>
      <c r="D26" s="21">
        <f t="shared" si="3"/>
        <v>4.571526114508382</v>
      </c>
      <c r="E26" s="23">
        <v>141629</v>
      </c>
      <c r="F26" s="23">
        <v>130693</v>
      </c>
      <c r="G26" s="23">
        <v>260539</v>
      </c>
      <c r="H26" s="29">
        <v>384276</v>
      </c>
      <c r="I26" s="29">
        <v>246765</v>
      </c>
    </row>
    <row r="27" spans="2:9" ht="15.75" customHeight="1">
      <c r="B27" s="16" t="s">
        <v>6</v>
      </c>
      <c r="C27" s="20">
        <f t="shared" si="2"/>
        <v>497742</v>
      </c>
      <c r="D27" s="21">
        <f t="shared" si="3"/>
        <v>1.9550104315377337</v>
      </c>
      <c r="E27" s="23">
        <v>30497</v>
      </c>
      <c r="F27" s="23">
        <v>69298</v>
      </c>
      <c r="G27" s="23">
        <v>38666</v>
      </c>
      <c r="H27" s="29">
        <v>139016</v>
      </c>
      <c r="I27" s="29">
        <v>220265</v>
      </c>
    </row>
    <row r="28" spans="2:9" ht="15.75" customHeight="1">
      <c r="B28" s="16" t="s">
        <v>16</v>
      </c>
      <c r="C28" s="20">
        <f t="shared" si="2"/>
        <v>258624</v>
      </c>
      <c r="D28" s="21">
        <f t="shared" si="3"/>
        <v>1.0158126455995573</v>
      </c>
      <c r="E28" s="23">
        <v>63000</v>
      </c>
      <c r="F28" s="23">
        <v>21238</v>
      </c>
      <c r="G28" s="23">
        <v>3603</v>
      </c>
      <c r="H28" s="29">
        <v>23317</v>
      </c>
      <c r="I28" s="29">
        <v>147466</v>
      </c>
    </row>
    <row r="29" spans="2:9" ht="15.75" customHeight="1">
      <c r="B29" s="16" t="s">
        <v>17</v>
      </c>
      <c r="C29" s="20">
        <f t="shared" si="2"/>
        <v>1118789</v>
      </c>
      <c r="D29" s="21">
        <f t="shared" si="3"/>
        <v>4.394333139838851</v>
      </c>
      <c r="E29" s="22">
        <v>249500</v>
      </c>
      <c r="F29" s="22">
        <v>56648</v>
      </c>
      <c r="G29" s="22">
        <v>202849</v>
      </c>
      <c r="H29" s="29">
        <v>101296</v>
      </c>
      <c r="I29" s="29">
        <v>508496</v>
      </c>
    </row>
    <row r="30" spans="2:9" ht="15.75" customHeight="1">
      <c r="B30" s="16" t="s">
        <v>26</v>
      </c>
      <c r="C30" s="20">
        <f t="shared" si="2"/>
        <v>25861</v>
      </c>
      <c r="D30" s="21">
        <f t="shared" si="3"/>
        <v>0.10157576569788632</v>
      </c>
      <c r="E30" s="22">
        <v>0</v>
      </c>
      <c r="F30" s="22">
        <v>3000</v>
      </c>
      <c r="G30" s="22">
        <v>11592</v>
      </c>
      <c r="H30" s="29">
        <v>5635</v>
      </c>
      <c r="I30" s="29">
        <v>5634</v>
      </c>
    </row>
    <row r="31" spans="2:9" ht="15.75" customHeight="1">
      <c r="B31" s="16" t="s">
        <v>18</v>
      </c>
      <c r="C31" s="20">
        <f t="shared" si="2"/>
        <v>55461</v>
      </c>
      <c r="D31" s="21">
        <f t="shared" si="3"/>
        <v>0.2178374208797213</v>
      </c>
      <c r="E31" s="23">
        <v>12474</v>
      </c>
      <c r="F31" s="23">
        <v>12612</v>
      </c>
      <c r="G31" s="23">
        <v>1814</v>
      </c>
      <c r="H31" s="29">
        <v>3638</v>
      </c>
      <c r="I31" s="29">
        <v>24923</v>
      </c>
    </row>
    <row r="32" spans="2:9" ht="15.75" customHeight="1">
      <c r="B32" s="16" t="s">
        <v>27</v>
      </c>
      <c r="C32" s="20">
        <f t="shared" si="2"/>
        <v>81321</v>
      </c>
      <c r="D32" s="21">
        <f t="shared" si="3"/>
        <v>0.31940925881898663</v>
      </c>
      <c r="E32" s="23">
        <v>0</v>
      </c>
      <c r="F32" s="23">
        <v>0</v>
      </c>
      <c r="G32" s="23">
        <v>0</v>
      </c>
      <c r="H32" s="29">
        <v>72324</v>
      </c>
      <c r="I32" s="29">
        <v>8997</v>
      </c>
    </row>
    <row r="33" spans="2:9" ht="15.75" customHeight="1">
      <c r="B33" s="16" t="s">
        <v>19</v>
      </c>
      <c r="C33" s="36">
        <f t="shared" si="2"/>
        <v>2095949</v>
      </c>
      <c r="D33" s="21">
        <f t="shared" si="3"/>
        <v>8.232381753942969</v>
      </c>
      <c r="E33" s="23">
        <v>225447</v>
      </c>
      <c r="F33" s="23">
        <v>98087</v>
      </c>
      <c r="G33" s="23">
        <v>325178</v>
      </c>
      <c r="H33" s="29">
        <v>688372</v>
      </c>
      <c r="I33" s="29">
        <v>758865</v>
      </c>
    </row>
    <row r="34" spans="2:9" s="9" customFormat="1" ht="15.75" customHeight="1">
      <c r="B34" s="16" t="s">
        <v>20</v>
      </c>
      <c r="C34" s="20">
        <f t="shared" si="2"/>
        <v>509033</v>
      </c>
      <c r="D34" s="21">
        <f t="shared" si="3"/>
        <v>1.9993587541275344</v>
      </c>
      <c r="E34" s="23">
        <v>35000</v>
      </c>
      <c r="F34" s="23">
        <v>207639</v>
      </c>
      <c r="G34" s="23">
        <v>52217</v>
      </c>
      <c r="H34" s="29">
        <v>41049</v>
      </c>
      <c r="I34" s="29">
        <v>173128</v>
      </c>
    </row>
    <row r="35" spans="2:9" ht="15.75" customHeight="1">
      <c r="B35" s="16" t="s">
        <v>21</v>
      </c>
      <c r="C35" s="20">
        <f t="shared" si="2"/>
        <v>271134</v>
      </c>
      <c r="D35" s="21">
        <f t="shared" si="3"/>
        <v>1.0649489059483666</v>
      </c>
      <c r="E35" s="22">
        <v>114480</v>
      </c>
      <c r="F35" s="22">
        <v>6280</v>
      </c>
      <c r="G35" s="22">
        <v>24016</v>
      </c>
      <c r="H35" s="29">
        <v>5110</v>
      </c>
      <c r="I35" s="29">
        <v>121248</v>
      </c>
    </row>
    <row r="36" spans="2:9" ht="15.75" customHeight="1">
      <c r="B36" s="16" t="s">
        <v>22</v>
      </c>
      <c r="C36" s="20">
        <f t="shared" si="2"/>
        <v>946429</v>
      </c>
      <c r="D36" s="21">
        <f t="shared" si="3"/>
        <v>3.7173446639219225</v>
      </c>
      <c r="E36" s="22">
        <v>243925</v>
      </c>
      <c r="F36" s="22">
        <v>149774</v>
      </c>
      <c r="G36" s="22">
        <v>184499</v>
      </c>
      <c r="H36" s="29">
        <v>140421</v>
      </c>
      <c r="I36" s="29">
        <v>227810</v>
      </c>
    </row>
    <row r="37" spans="2:9" ht="18.75" customHeight="1">
      <c r="B37" s="16" t="s">
        <v>23</v>
      </c>
      <c r="C37" s="20">
        <f t="shared" si="2"/>
        <v>571397</v>
      </c>
      <c r="D37" s="21">
        <f t="shared" si="3"/>
        <v>2.2443094927680733</v>
      </c>
      <c r="E37" s="22">
        <v>174910</v>
      </c>
      <c r="F37" s="22">
        <v>101929</v>
      </c>
      <c r="G37" s="22">
        <v>86442</v>
      </c>
      <c r="H37" s="29">
        <v>54805</v>
      </c>
      <c r="I37" s="29">
        <v>153311</v>
      </c>
    </row>
    <row r="38" spans="2:10" ht="18.75" customHeight="1">
      <c r="B38" s="16" t="s">
        <v>24</v>
      </c>
      <c r="C38" s="20">
        <f t="shared" si="2"/>
        <v>536781</v>
      </c>
      <c r="D38" s="21">
        <f t="shared" si="3"/>
        <v>2.1083462003432625</v>
      </c>
      <c r="E38" s="22">
        <v>86169</v>
      </c>
      <c r="F38" s="22">
        <v>97232</v>
      </c>
      <c r="G38" s="22">
        <v>82711</v>
      </c>
      <c r="H38" s="22">
        <v>61084</v>
      </c>
      <c r="I38" s="22">
        <v>209585</v>
      </c>
      <c r="J38" s="31"/>
    </row>
    <row r="39" spans="2:10" ht="18" customHeight="1">
      <c r="B39" s="16" t="s">
        <v>28</v>
      </c>
      <c r="C39" s="20">
        <f t="shared" si="2"/>
        <v>7757</v>
      </c>
      <c r="D39" s="21">
        <f t="shared" si="3"/>
        <v>0.030467623623158583</v>
      </c>
      <c r="E39" s="20">
        <v>0</v>
      </c>
      <c r="F39" s="20">
        <v>1759</v>
      </c>
      <c r="G39" s="20">
        <v>0</v>
      </c>
      <c r="H39" s="20">
        <v>2217</v>
      </c>
      <c r="I39" s="20">
        <v>3781</v>
      </c>
      <c r="J39" s="31"/>
    </row>
    <row r="40" spans="2:10" ht="15.75" customHeight="1">
      <c r="B40" s="26" t="s">
        <v>53</v>
      </c>
      <c r="C40" s="20">
        <f>SUM(E40:I40)</f>
        <v>8021968</v>
      </c>
      <c r="D40" s="21">
        <f t="shared" si="3"/>
        <v>31.508353969449814</v>
      </c>
      <c r="E40" s="20">
        <f>E41</f>
        <v>284363</v>
      </c>
      <c r="F40" s="20">
        <f>F41</f>
        <v>81695</v>
      </c>
      <c r="G40" s="20">
        <f>G41</f>
        <v>522671</v>
      </c>
      <c r="H40" s="29">
        <f>SUM(H41:H42)</f>
        <v>4966795</v>
      </c>
      <c r="I40" s="29">
        <f>SUM(I41:I42)</f>
        <v>2166444</v>
      </c>
      <c r="J40" s="30"/>
    </row>
    <row r="41" spans="2:9" ht="15.75" customHeight="1">
      <c r="B41" s="16" t="s">
        <v>54</v>
      </c>
      <c r="C41" s="38">
        <f t="shared" si="2"/>
        <v>7997248</v>
      </c>
      <c r="D41" s="21">
        <f t="shared" si="3"/>
        <v>31.411259776338497</v>
      </c>
      <c r="E41" s="20">
        <v>284363</v>
      </c>
      <c r="F41" s="20">
        <f>78573+3122</f>
        <v>81695</v>
      </c>
      <c r="G41" s="20">
        <f>398715+123956</f>
        <v>522671</v>
      </c>
      <c r="H41" s="29">
        <v>4965115</v>
      </c>
      <c r="I41" s="29">
        <f>2159644-16240</f>
        <v>2143404</v>
      </c>
    </row>
    <row r="42" spans="2:9" ht="15.75" customHeight="1">
      <c r="B42" s="16" t="s">
        <v>62</v>
      </c>
      <c r="C42" s="20">
        <f t="shared" si="2"/>
        <v>24720</v>
      </c>
      <c r="D42" s="21">
        <f t="shared" si="3"/>
        <v>0.09709419311131624</v>
      </c>
      <c r="E42" s="20">
        <v>0</v>
      </c>
      <c r="F42" s="20">
        <v>0</v>
      </c>
      <c r="G42" s="20">
        <v>0</v>
      </c>
      <c r="H42" s="29">
        <v>1680</v>
      </c>
      <c r="I42" s="29">
        <v>23040</v>
      </c>
    </row>
    <row r="43" spans="2:9" ht="17.25" customHeight="1">
      <c r="B43" s="15" t="s">
        <v>58</v>
      </c>
      <c r="C43" s="15"/>
      <c r="D43"/>
      <c r="E43"/>
      <c r="G43" s="15" t="s">
        <v>25</v>
      </c>
      <c r="H43" s="15"/>
      <c r="I43"/>
    </row>
    <row r="44" spans="2:7" ht="13.5" customHeight="1">
      <c r="B44" s="10"/>
      <c r="C44" s="11"/>
      <c r="D44" s="12"/>
      <c r="E44" s="10"/>
      <c r="F44" s="10"/>
      <c r="G44" s="10"/>
    </row>
    <row r="45" spans="2:9" ht="13.5" customHeight="1">
      <c r="B45" s="10"/>
      <c r="C45" s="11"/>
      <c r="D45" s="12"/>
      <c r="E45" s="10"/>
      <c r="F45" s="10"/>
      <c r="G45" s="10"/>
      <c r="I45" s="30"/>
    </row>
    <row r="46" spans="2:9" ht="13.5" customHeight="1">
      <c r="B46" s="10"/>
      <c r="C46" s="11"/>
      <c r="D46" s="12"/>
      <c r="E46" s="10"/>
      <c r="F46" s="10"/>
      <c r="G46" s="10"/>
      <c r="I46" s="30"/>
    </row>
    <row r="47" spans="2:7" ht="13.5" customHeight="1">
      <c r="B47" s="10"/>
      <c r="C47" s="11"/>
      <c r="D47" s="12"/>
      <c r="E47" s="10"/>
      <c r="F47" s="10"/>
      <c r="G47" s="10"/>
    </row>
    <row r="48" spans="2:7" ht="13.5" customHeight="1">
      <c r="B48" s="10"/>
      <c r="C48" s="11"/>
      <c r="D48" s="12"/>
      <c r="E48" s="10"/>
      <c r="F48" s="10"/>
      <c r="G48" s="10"/>
    </row>
    <row r="49" spans="2:7" ht="13.5" customHeight="1">
      <c r="B49" s="10"/>
      <c r="C49" s="11"/>
      <c r="D49" s="12"/>
      <c r="E49" s="10"/>
      <c r="F49" s="10"/>
      <c r="G49" s="10"/>
    </row>
    <row r="50" spans="2:7" ht="13.5" customHeight="1">
      <c r="B50" s="10"/>
      <c r="C50" s="11"/>
      <c r="D50" s="12"/>
      <c r="E50" s="10"/>
      <c r="F50" s="10"/>
      <c r="G50" s="10"/>
    </row>
    <row r="51" spans="2:7" ht="13.5" customHeight="1">
      <c r="B51" s="10"/>
      <c r="C51" s="11"/>
      <c r="D51" s="12"/>
      <c r="E51" s="10"/>
      <c r="F51" s="10"/>
      <c r="G51" s="10"/>
    </row>
    <row r="52" spans="2:7" s="13" customFormat="1" ht="16.5">
      <c r="B52" s="5"/>
      <c r="C52" s="5"/>
      <c r="D52" s="5"/>
      <c r="E52" s="5"/>
      <c r="F52" s="5"/>
      <c r="G52" s="5"/>
    </row>
    <row r="53" s="13" customFormat="1" ht="16.5"/>
    <row r="54" s="13" customFormat="1" ht="16.5"/>
    <row r="55" s="13" customFormat="1" ht="16.5"/>
    <row r="56" s="13" customFormat="1" ht="16.5"/>
    <row r="57" s="13" customFormat="1" ht="16.5"/>
    <row r="58" s="13" customFormat="1" ht="16.5"/>
    <row r="59" s="13" customFormat="1" ht="16.5"/>
    <row r="60" s="13" customFormat="1" ht="16.5"/>
    <row r="61" s="13" customFormat="1" ht="16.5"/>
    <row r="62" s="13" customFormat="1" ht="16.5"/>
    <row r="63" s="13" customFormat="1" ht="16.5"/>
    <row r="64" s="13" customFormat="1" ht="16.5"/>
    <row r="65" s="13" customFormat="1" ht="16.5"/>
    <row r="66" s="13" customFormat="1" ht="16.5"/>
    <row r="67" s="13" customFormat="1" ht="16.5"/>
    <row r="68" s="13" customFormat="1" ht="16.5"/>
    <row r="69" s="13" customFormat="1" ht="16.5"/>
    <row r="70" s="13" customFormat="1" ht="16.5"/>
    <row r="71" s="13" customFormat="1" ht="16.5"/>
    <row r="72" s="13" customFormat="1" ht="16.5"/>
    <row r="73" spans="2:7" ht="16.5">
      <c r="B73" s="13"/>
      <c r="C73" s="13"/>
      <c r="D73" s="13"/>
      <c r="E73" s="13"/>
      <c r="F73" s="13"/>
      <c r="G73" s="13"/>
    </row>
    <row r="74" spans="2:7" ht="16.5">
      <c r="B74" s="13"/>
      <c r="C74" s="13"/>
      <c r="D74" s="13"/>
      <c r="E74" s="13"/>
      <c r="F74" s="13"/>
      <c r="G74" s="13"/>
    </row>
    <row r="75" spans="2:7" ht="16.5">
      <c r="B75" s="13"/>
      <c r="C75" s="13"/>
      <c r="D75" s="13"/>
      <c r="E75" s="13"/>
      <c r="F75" s="13"/>
      <c r="G75" s="13"/>
    </row>
  </sheetData>
  <mergeCells count="11">
    <mergeCell ref="A1:I1"/>
    <mergeCell ref="H11:H12"/>
    <mergeCell ref="I11:I12"/>
    <mergeCell ref="E11:E12"/>
    <mergeCell ref="F11:F12"/>
    <mergeCell ref="G10:I10"/>
    <mergeCell ref="G11:G12"/>
    <mergeCell ref="B11:B12"/>
    <mergeCell ref="C11:C12"/>
    <mergeCell ref="D11:D12"/>
    <mergeCell ref="B9:I9"/>
  </mergeCells>
  <printOptions/>
  <pageMargins left="0.5511811023622047" right="0.5511811023622047" top="0.7480314960629921" bottom="0.5511811023622047" header="0.5118110236220472" footer="0.4724409448818898"/>
  <pageSetup horizontalDpi="600" verticalDpi="600" orientation="portrait" paperSize="9" r:id="rId2"/>
  <headerFooter alignWithMargins="0">
    <oddFooter>&amp;C&amp;"Times New Roman,標準"sta190-&amp;P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I3" sqref="I3"/>
    </sheetView>
  </sheetViews>
  <sheetFormatPr defaultColWidth="9.00390625" defaultRowHeight="16.5"/>
  <cols>
    <col min="2" max="2" width="10.50390625" style="0" customWidth="1"/>
    <col min="9" max="9" width="10.00390625" style="0" customWidth="1"/>
  </cols>
  <sheetData>
    <row r="1" spans="1:9" ht="16.5">
      <c r="A1" s="14" t="s">
        <v>7</v>
      </c>
      <c r="B1" s="34">
        <f>SUM(B2:B27)</f>
        <v>25459813</v>
      </c>
      <c r="E1" s="51" t="s">
        <v>29</v>
      </c>
      <c r="F1" s="51" t="s">
        <v>59</v>
      </c>
      <c r="G1" s="49" t="s">
        <v>60</v>
      </c>
      <c r="H1" s="49" t="s">
        <v>67</v>
      </c>
      <c r="I1" s="49" t="s">
        <v>68</v>
      </c>
    </row>
    <row r="2" spans="1:9" ht="16.5">
      <c r="A2" s="16" t="s">
        <v>30</v>
      </c>
      <c r="B2" s="20">
        <v>515963</v>
      </c>
      <c r="C2" s="20"/>
      <c r="E2" s="50"/>
      <c r="F2" s="50"/>
      <c r="G2" s="50"/>
      <c r="H2" s="50"/>
      <c r="I2" s="50"/>
    </row>
    <row r="3" spans="1:9" ht="16.5">
      <c r="A3" s="16" t="s">
        <v>41</v>
      </c>
      <c r="B3" s="20">
        <v>917112</v>
      </c>
      <c r="C3" s="20"/>
      <c r="E3">
        <v>2357061</v>
      </c>
      <c r="F3">
        <v>1857870</v>
      </c>
      <c r="G3">
        <v>3911991</v>
      </c>
      <c r="H3" s="32">
        <v>9270387</v>
      </c>
      <c r="I3" s="29">
        <v>7935426</v>
      </c>
    </row>
    <row r="4" spans="1:9" ht="16.5">
      <c r="A4" s="16" t="s">
        <v>42</v>
      </c>
      <c r="B4" s="20">
        <v>227313</v>
      </c>
      <c r="C4" s="20"/>
      <c r="H4" s="31"/>
      <c r="I4" s="31"/>
    </row>
    <row r="5" spans="1:9" ht="16.5">
      <c r="A5" s="16" t="s">
        <v>31</v>
      </c>
      <c r="B5" s="20">
        <v>260875</v>
      </c>
      <c r="C5" s="20"/>
      <c r="H5" s="33"/>
      <c r="I5" s="33"/>
    </row>
    <row r="6" spans="1:3" ht="16.5">
      <c r="A6" s="16" t="s">
        <v>32</v>
      </c>
      <c r="B6" s="20">
        <v>363450</v>
      </c>
      <c r="C6" s="20"/>
    </row>
    <row r="7" spans="1:3" ht="16.5">
      <c r="A7" s="16" t="s">
        <v>33</v>
      </c>
      <c r="B7" s="20">
        <v>701698</v>
      </c>
      <c r="C7" s="20"/>
    </row>
    <row r="8" spans="1:3" ht="16.5">
      <c r="A8" s="16" t="s">
        <v>1</v>
      </c>
      <c r="B8" s="20">
        <v>303783</v>
      </c>
      <c r="C8" s="20"/>
    </row>
    <row r="9" spans="1:3" ht="16.5">
      <c r="A9" s="16" t="s">
        <v>2</v>
      </c>
      <c r="B9" s="37">
        <v>2429838</v>
      </c>
      <c r="C9" s="37"/>
    </row>
    <row r="10" spans="1:3" ht="16.5">
      <c r="A10" s="16" t="s">
        <v>3</v>
      </c>
      <c r="B10" s="20">
        <v>1929611</v>
      </c>
      <c r="C10" s="20"/>
    </row>
    <row r="11" spans="1:3" ht="16.5">
      <c r="A11" s="16" t="s">
        <v>4</v>
      </c>
      <c r="B11" s="20">
        <v>1648022</v>
      </c>
      <c r="C11" s="20"/>
    </row>
    <row r="12" spans="1:3" ht="16.5">
      <c r="A12" s="16" t="s">
        <v>5</v>
      </c>
      <c r="B12" s="20">
        <v>1163902</v>
      </c>
      <c r="C12" s="20"/>
    </row>
    <row r="13" spans="1:3" ht="16.5">
      <c r="A13" s="16" t="s">
        <v>6</v>
      </c>
      <c r="B13" s="20">
        <v>497742</v>
      </c>
      <c r="C13" s="20"/>
    </row>
    <row r="14" spans="1:3" ht="16.5">
      <c r="A14" s="16" t="s">
        <v>34</v>
      </c>
      <c r="B14" s="20">
        <v>258624</v>
      </c>
      <c r="C14" s="20"/>
    </row>
    <row r="15" spans="1:3" ht="16.5">
      <c r="A15" s="16" t="s">
        <v>35</v>
      </c>
      <c r="B15" s="20">
        <v>1118789</v>
      </c>
      <c r="C15" s="20"/>
    </row>
    <row r="16" spans="1:3" ht="16.5">
      <c r="A16" s="16" t="s">
        <v>43</v>
      </c>
      <c r="B16" s="20">
        <v>25861</v>
      </c>
      <c r="C16" s="20"/>
    </row>
    <row r="17" spans="1:3" ht="16.5">
      <c r="A17" s="16" t="s">
        <v>36</v>
      </c>
      <c r="B17" s="20">
        <v>55461</v>
      </c>
      <c r="C17" s="20"/>
    </row>
    <row r="18" spans="1:3" ht="16.5">
      <c r="A18" s="16" t="s">
        <v>44</v>
      </c>
      <c r="B18" s="20">
        <v>81321</v>
      </c>
      <c r="C18" s="20"/>
    </row>
    <row r="19" spans="1:3" ht="16.5">
      <c r="A19" s="16" t="s">
        <v>37</v>
      </c>
      <c r="B19" s="36">
        <v>2095949</v>
      </c>
      <c r="C19" s="36"/>
    </row>
    <row r="20" spans="1:3" ht="16.5">
      <c r="A20" s="16" t="s">
        <v>40</v>
      </c>
      <c r="B20" s="20">
        <v>509033</v>
      </c>
      <c r="C20" s="20"/>
    </row>
    <row r="21" spans="1:3" ht="16.5">
      <c r="A21" s="16" t="s">
        <v>45</v>
      </c>
      <c r="B21" s="20">
        <v>271134</v>
      </c>
      <c r="C21" s="20"/>
    </row>
    <row r="22" spans="1:3" ht="16.5">
      <c r="A22" s="16" t="s">
        <v>38</v>
      </c>
      <c r="B22" s="20">
        <v>946429</v>
      </c>
      <c r="C22" s="20"/>
    </row>
    <row r="23" spans="1:3" ht="16.5">
      <c r="A23" s="16" t="s">
        <v>46</v>
      </c>
      <c r="B23" s="20">
        <v>571397</v>
      </c>
      <c r="C23" s="20"/>
    </row>
    <row r="24" spans="1:3" ht="16.5">
      <c r="A24" s="16" t="s">
        <v>39</v>
      </c>
      <c r="B24" s="20">
        <v>536781</v>
      </c>
      <c r="C24" s="20"/>
    </row>
    <row r="25" spans="1:3" ht="16.5">
      <c r="A25" s="16" t="s">
        <v>47</v>
      </c>
      <c r="B25" s="20">
        <v>7757</v>
      </c>
      <c r="C25" s="20"/>
    </row>
    <row r="26" spans="1:3" ht="16.5">
      <c r="A26" s="16" t="s">
        <v>64</v>
      </c>
      <c r="B26" s="38">
        <v>7997248</v>
      </c>
      <c r="C26" s="38"/>
    </row>
    <row r="27" spans="1:3" ht="16.5">
      <c r="A27" t="s">
        <v>69</v>
      </c>
      <c r="B27" s="20">
        <v>24720</v>
      </c>
      <c r="C27" s="20"/>
    </row>
  </sheetData>
  <mergeCells count="5">
    <mergeCell ref="I1:I2"/>
    <mergeCell ref="E1:E2"/>
    <mergeCell ref="F1:F2"/>
    <mergeCell ref="G1:G2"/>
    <mergeCell ref="H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近5年度辦理中央管河川、跨省市河川治理工程經費概況(91-95)</dc:title>
  <dc:subject>近5年度辦理中央管河川、跨省市河川治理工程經費概況(91-95)</dc:subject>
  <dc:creator>經濟部水利署</dc:creator>
  <cp:keywords>近5年度辦理中央管河川、跨省市河川治理工程經費概況(91-95)</cp:keywords>
  <dc:description>近5年度辦理中央管河川、跨省市河川治理工程經費概況(91-95)</dc:description>
  <cp:lastModifiedBy>施雙鳳</cp:lastModifiedBy>
  <cp:lastPrinted>2008-03-28T07:06:27Z</cp:lastPrinted>
  <dcterms:created xsi:type="dcterms:W3CDTF">2002-04-29T08:35:18Z</dcterms:created>
  <dcterms:modified xsi:type="dcterms:W3CDTF">2008-10-23T04:15:50Z</dcterms:modified>
  <cp:category>I6Z</cp:category>
  <cp:version/>
  <cp:contentType/>
  <cp:contentStatus/>
</cp:coreProperties>
</file>