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0248" activeTab="0"/>
  </bookViews>
  <sheets>
    <sheet name="表2" sheetId="1" r:id="rId1"/>
    <sheet name="圖" sheetId="2" r:id="rId2"/>
  </sheets>
  <definedNames>
    <definedName name="_xlnm.Print_Area" localSheetId="0">'表2'!$A$1:$J$43</definedName>
    <definedName name="_xlnm.Print_Area" localSheetId="1">'圖'!$A$1:$J$41</definedName>
  </definedNames>
  <calcPr fullCalcOnLoad="1"/>
</workbook>
</file>

<file path=xl/sharedStrings.xml><?xml version="1.0" encoding="utf-8"?>
<sst xmlns="http://schemas.openxmlformats.org/spreadsheetml/2006/main" count="118" uniqueCount="76">
  <si>
    <r>
      <t>表</t>
    </r>
    <r>
      <rPr>
        <b/>
        <sz val="16"/>
        <rFont val="Times New Roman"/>
        <family val="1"/>
      </rPr>
      <t xml:space="preserve">2  </t>
    </r>
    <r>
      <rPr>
        <b/>
        <sz val="16"/>
        <rFont val="標楷體"/>
        <family val="4"/>
      </rPr>
      <t>水資源供需概況</t>
    </r>
  </si>
  <si>
    <t>Table 2. Water Resources Demand and Supply</t>
  </si>
  <si>
    <r>
      <t>單位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：億立方公尺</t>
    </r>
  </si>
  <si>
    <r>
      <t xml:space="preserve">Unit </t>
    </r>
    <r>
      <rPr>
        <sz val="9"/>
        <rFont val="標楷體"/>
        <family val="4"/>
      </rPr>
      <t>：</t>
    </r>
    <r>
      <rPr>
        <sz val="10"/>
        <rFont val="Times New Roman"/>
        <family val="1"/>
      </rPr>
      <t>10</t>
    </r>
    <r>
      <rPr>
        <vertAlign val="superscript"/>
        <sz val="9"/>
        <rFont val="Times New Roman"/>
        <family val="1"/>
      </rPr>
      <t>8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</si>
  <si>
    <r>
      <t>年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別
</t>
    </r>
    <r>
      <rPr>
        <sz val="9"/>
        <rFont val="Times New Roman"/>
        <family val="1"/>
      </rPr>
      <t>Year</t>
    </r>
  </si>
  <si>
    <r>
      <t xml:space="preserve">     </t>
    </r>
    <r>
      <rPr>
        <sz val="9"/>
        <color indexed="8"/>
        <rFont val="標楷體"/>
        <family val="4"/>
      </rPr>
      <t>年總供水量</t>
    </r>
    <r>
      <rPr>
        <sz val="9"/>
        <color indexed="8"/>
        <rFont val="Times New Roman"/>
        <family val="1"/>
      </rPr>
      <t xml:space="preserve">                        
       Total Annual Consumption</t>
    </r>
  </si>
  <si>
    <r>
      <t xml:space="preserve">    </t>
    </r>
    <r>
      <rPr>
        <sz val="9"/>
        <color indexed="8"/>
        <rFont val="標楷體"/>
        <family val="4"/>
      </rPr>
      <t>年總用水量</t>
    </r>
    <r>
      <rPr>
        <sz val="9"/>
        <color indexed="8"/>
        <rFont val="Times New Roman"/>
        <family val="1"/>
      </rPr>
      <t xml:space="preserve">                          Total Annual Consumption</t>
    </r>
  </si>
  <si>
    <r>
      <t>總計</t>
    </r>
    <r>
      <rPr>
        <sz val="9"/>
        <rFont val="Times New Roman"/>
        <family val="1"/>
      </rPr>
      <t xml:space="preserve">               Total</t>
    </r>
  </si>
  <si>
    <r>
      <t>地面水</t>
    </r>
    <r>
      <rPr>
        <sz val="9"/>
        <rFont val="Times New Roman"/>
        <family val="1"/>
      </rPr>
      <t xml:space="preserve">                Surface Water</t>
    </r>
  </si>
  <si>
    <r>
      <t>地下水</t>
    </r>
    <r>
      <rPr>
        <sz val="9"/>
        <rFont val="Times New Roman"/>
        <family val="1"/>
      </rPr>
      <t xml:space="preserve">         Ground     Water</t>
    </r>
  </si>
  <si>
    <r>
      <t>其他</t>
    </r>
    <r>
      <rPr>
        <sz val="9"/>
        <rFont val="Times New Roman"/>
        <family val="1"/>
      </rPr>
      <t>Others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</si>
  <si>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1991</t>
    </r>
  </si>
  <si>
    <t>…</t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</si>
  <si>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1992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</si>
  <si>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1993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</si>
  <si>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1994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</si>
  <si>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84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1995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</si>
  <si>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1996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</si>
  <si>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1997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</si>
  <si>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1998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</si>
  <si>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1999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</si>
  <si>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2000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</si>
  <si>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2001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</si>
  <si>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2002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</si>
  <si>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2003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</si>
  <si>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2004</t>
    </r>
  </si>
  <si>
    <r>
      <t>臺灣省及直轄市</t>
    </r>
    <r>
      <rPr>
        <b/>
        <sz val="9"/>
        <rFont val="Times New Roman"/>
        <family val="1"/>
      </rPr>
      <t xml:space="preserve">
Taiwan  Prov., Municipal Governments</t>
    </r>
  </si>
  <si>
    <r>
      <t>福建省</t>
    </r>
    <r>
      <rPr>
        <b/>
        <sz val="9"/>
        <rFont val="Times New Roman"/>
        <family val="1"/>
      </rPr>
      <t xml:space="preserve">   
Fuchien Prov.</t>
    </r>
  </si>
  <si>
    <t>資料來源：經濟部水利署公務統計報表。</t>
  </si>
  <si>
    <t>附    註：本表「其他」欄為海淡水。</t>
  </si>
  <si>
    <t>Data Source: Statistical Reports, WRA, MOEA.</t>
  </si>
  <si>
    <r>
      <t>說　　明：</t>
    </r>
    <r>
      <rPr>
        <sz val="9"/>
        <rFont val="Times New Roman"/>
        <family val="1"/>
      </rPr>
      <t xml:space="preserve">1. </t>
    </r>
    <r>
      <rPr>
        <sz val="9"/>
        <rFont val="標楷體"/>
        <family val="4"/>
      </rPr>
      <t>本表各標的之用水量除需水量外並含輸水損失。</t>
    </r>
  </si>
  <si>
    <r>
      <t xml:space="preserve">                    2</t>
    </r>
    <r>
      <rPr>
        <sz val="9"/>
        <rFont val="標楷體"/>
        <family val="4"/>
      </rPr>
      <t>.加總數或不等於細數和，係因電腦計算四捨五入之關係。</t>
    </r>
  </si>
  <si>
    <t xml:space="preserve">農業用水
</t>
  </si>
  <si>
    <t xml:space="preserve">生活用水
</t>
  </si>
  <si>
    <t xml:space="preserve">工業用水
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</si>
  <si>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2  </t>
    </r>
    <r>
      <rPr>
        <b/>
        <sz val="16"/>
        <rFont val="標楷體"/>
        <family val="4"/>
      </rPr>
      <t>水資源供需概況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</si>
  <si>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：億立方公尺</t>
    </r>
  </si>
  <si>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別
</t>
    </r>
    <r>
      <rPr>
        <sz val="9"/>
        <rFont val="Times New Roman"/>
        <family val="1"/>
      </rPr>
      <t>Year</t>
    </r>
  </si>
  <si>
    <r>
      <rPr>
        <sz val="9"/>
        <rFont val="標楷體"/>
        <family val="4"/>
      </rPr>
      <t>總計</t>
    </r>
    <r>
      <rPr>
        <sz val="9"/>
        <rFont val="Times New Roman"/>
        <family val="1"/>
      </rPr>
      <t xml:space="preserve">               Total</t>
    </r>
  </si>
  <si>
    <r>
      <rPr>
        <sz val="9"/>
        <rFont val="標楷體"/>
        <family val="4"/>
      </rPr>
      <t>地面水</t>
    </r>
    <r>
      <rPr>
        <sz val="9"/>
        <rFont val="Times New Roman"/>
        <family val="1"/>
      </rPr>
      <t xml:space="preserve">                Surface Water</t>
    </r>
  </si>
  <si>
    <r>
      <rPr>
        <sz val="9"/>
        <rFont val="標楷體"/>
        <family val="4"/>
      </rPr>
      <t>地下水</t>
    </r>
    <r>
      <rPr>
        <sz val="9"/>
        <rFont val="Times New Roman"/>
        <family val="1"/>
      </rPr>
      <t xml:space="preserve">         Ground     Water</t>
    </r>
  </si>
  <si>
    <r>
      <rPr>
        <sz val="9"/>
        <color indexed="8"/>
        <rFont val="標楷體"/>
        <family val="4"/>
      </rPr>
      <t xml:space="preserve">農業用水量
</t>
    </r>
    <r>
      <rPr>
        <sz val="9"/>
        <color indexed="8"/>
        <rFont val="Times New Roman"/>
        <family val="1"/>
      </rPr>
      <t>Agriculture Consumption</t>
    </r>
  </si>
  <si>
    <r>
      <rPr>
        <sz val="9"/>
        <rFont val="標楷體"/>
        <family val="4"/>
      </rPr>
      <t xml:space="preserve">生活用水量
</t>
    </r>
    <r>
      <rPr>
        <sz val="9"/>
        <rFont val="Times New Roman"/>
        <family val="1"/>
      </rPr>
      <t>Domestic Consumption</t>
    </r>
  </si>
  <si>
    <r>
      <rPr>
        <sz val="9"/>
        <rFont val="標楷體"/>
        <family val="4"/>
      </rPr>
      <t xml:space="preserve">工業用水量
</t>
    </r>
    <r>
      <rPr>
        <sz val="9"/>
        <rFont val="Times New Roman"/>
        <family val="1"/>
      </rPr>
      <t>Industrial Consumption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</si>
  <si>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1991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</si>
  <si>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1992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</si>
  <si>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1993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</si>
  <si>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1994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</si>
  <si>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84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1995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</si>
  <si>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1996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</si>
  <si>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1997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</si>
  <si>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1998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</si>
  <si>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1999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</si>
  <si>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2000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</si>
  <si>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2001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</si>
  <si>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2002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</si>
  <si>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2003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</si>
  <si>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2004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</si>
  <si>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94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2005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</si>
  <si>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2006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</si>
  <si>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2007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</si>
  <si>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2008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</si>
  <si>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2009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</si>
  <si>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2010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</si>
  <si>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2011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</si>
  <si>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2012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</si>
  <si>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2013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</si>
  <si>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103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2014</t>
    </r>
  </si>
  <si>
    <r>
      <rPr>
        <sz val="9"/>
        <rFont val="標楷體"/>
        <family val="4"/>
      </rPr>
      <t>資料來源：經濟部水利署公務統計報表。</t>
    </r>
  </si>
  <si>
    <r>
      <rPr>
        <sz val="9"/>
        <rFont val="標楷體"/>
        <family val="4"/>
      </rPr>
      <t>說　　明：</t>
    </r>
    <r>
      <rPr>
        <sz val="9"/>
        <rFont val="Times New Roman"/>
        <family val="1"/>
      </rPr>
      <t xml:space="preserve">1. </t>
    </r>
    <r>
      <rPr>
        <sz val="9"/>
        <rFont val="標楷體"/>
        <family val="4"/>
      </rPr>
      <t>本表各標的之用水量除需水量外並含輸水損失。</t>
    </r>
  </si>
  <si>
    <r>
      <t xml:space="preserve">                    2.</t>
    </r>
    <r>
      <rPr>
        <sz val="9"/>
        <rFont val="標楷體"/>
        <family val="4"/>
      </rPr>
      <t>加總數或不等於細數和，係因電腦計算四捨五入之關係。</t>
    </r>
  </si>
  <si>
    <r>
      <rPr>
        <sz val="9"/>
        <rFont val="標楷體"/>
        <family val="4"/>
      </rPr>
      <t>附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註：本表「其他」欄為海淡水。</t>
    </r>
  </si>
  <si>
    <r>
      <rPr>
        <sz val="9"/>
        <rFont val="標楷體"/>
        <family val="4"/>
      </rPr>
      <t xml:space="preserve">臺灣省及直轄市
</t>
    </r>
    <r>
      <rPr>
        <sz val="9"/>
        <rFont val="Times New Roman"/>
        <family val="1"/>
      </rPr>
      <t>Taiwan  Prov., Municipal Governments</t>
    </r>
  </si>
  <si>
    <r>
      <rPr>
        <sz val="9"/>
        <rFont val="標楷體"/>
        <family val="4"/>
      </rPr>
      <t>福建省</t>
    </r>
    <r>
      <rPr>
        <sz val="9"/>
        <rFont val="Times New Roman"/>
        <family val="1"/>
      </rPr>
      <t xml:space="preserve">   
Fuchien Prov.</t>
    </r>
  </si>
  <si>
    <r>
      <rPr>
        <sz val="9"/>
        <rFont val="標楷體"/>
        <family val="4"/>
      </rPr>
      <t xml:space="preserve">其他
</t>
    </r>
    <r>
      <rPr>
        <sz val="9"/>
        <rFont val="Times New Roman"/>
        <family val="1"/>
      </rPr>
      <t>Others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</si>
</sst>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_-* #,##0_-;\-* #,##0_-;_-* &quot;-&quot;??_-;_-@_-"/>
    <numFmt numFmtId="179" formatCode="0.0_);[Red]\(0.0\)"/>
    <numFmt numFmtId="180" formatCode="#,##0_);[Red]\(#,##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.75"/>
      <color indexed="8"/>
      <name val="新細明體"/>
      <family val="1"/>
    </font>
    <font>
      <sz val="1.6"/>
      <color indexed="8"/>
      <name val="新細明體"/>
      <family val="1"/>
    </font>
    <font>
      <sz val="1.5"/>
      <color indexed="8"/>
      <name val="新細明體"/>
      <family val="1"/>
    </font>
    <font>
      <sz val="1.35"/>
      <color indexed="8"/>
      <name val="新細明體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47" fillId="0" borderId="0" applyFont="0" applyFill="0" applyBorder="0" applyAlignment="0" applyProtection="0"/>
    <xf numFmtId="0" fontId="52" fillId="22" borderId="2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3" fillId="0" borderId="3" applyNumberFormat="0" applyFill="0" applyAlignment="0" applyProtection="0"/>
    <xf numFmtId="0" fontId="47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5" fillId="0" borderId="0" xfId="33" applyFont="1">
      <alignment/>
      <protection/>
    </xf>
    <xf numFmtId="0" fontId="3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/>
      <protection/>
    </xf>
    <xf numFmtId="0" fontId="7" fillId="0" borderId="0" xfId="33" applyFont="1">
      <alignment/>
      <protection/>
    </xf>
    <xf numFmtId="0" fontId="3" fillId="0" borderId="10" xfId="33" applyFont="1" applyBorder="1" applyAlignment="1">
      <alignment horizontal="center"/>
      <protection/>
    </xf>
    <xf numFmtId="0" fontId="13" fillId="0" borderId="11" xfId="33" applyFont="1" applyFill="1" applyBorder="1" applyAlignment="1">
      <alignment horizontal="left" vertical="center" wrapText="1"/>
      <protection/>
    </xf>
    <xf numFmtId="0" fontId="13" fillId="0" borderId="12" xfId="33" applyFont="1" applyFill="1" applyBorder="1" applyAlignment="1">
      <alignment horizontal="left" vertical="center"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8" fillId="0" borderId="11" xfId="33" applyFont="1" applyFill="1" applyBorder="1" applyAlignment="1">
      <alignment horizontal="center" vertical="center" wrapText="1"/>
      <protection/>
    </xf>
    <xf numFmtId="0" fontId="7" fillId="0" borderId="0" xfId="33" applyFont="1" applyFill="1">
      <alignment/>
      <protection/>
    </xf>
    <xf numFmtId="0" fontId="15" fillId="0" borderId="15" xfId="33" applyFont="1" applyBorder="1">
      <alignment/>
      <protection/>
    </xf>
    <xf numFmtId="0" fontId="16" fillId="0" borderId="16" xfId="33" applyFont="1" applyBorder="1">
      <alignment/>
      <protection/>
    </xf>
    <xf numFmtId="176" fontId="17" fillId="0" borderId="17" xfId="33" applyNumberFormat="1" applyFont="1" applyFill="1" applyBorder="1" applyAlignment="1">
      <alignment/>
      <protection/>
    </xf>
    <xf numFmtId="43" fontId="16" fillId="0" borderId="0" xfId="33" applyNumberFormat="1" applyFont="1" applyBorder="1" applyAlignment="1">
      <alignment horizontal="right"/>
      <protection/>
    </xf>
    <xf numFmtId="176" fontId="16" fillId="0" borderId="0" xfId="33" applyNumberFormat="1" applyFont="1" applyFill="1" applyAlignment="1">
      <alignment horizontal="right"/>
      <protection/>
    </xf>
    <xf numFmtId="176" fontId="16" fillId="0" borderId="0" xfId="33" applyNumberFormat="1" applyFont="1" applyFill="1">
      <alignment/>
      <protection/>
    </xf>
    <xf numFmtId="0" fontId="15" fillId="0" borderId="0" xfId="33" applyFont="1" applyBorder="1">
      <alignment/>
      <protection/>
    </xf>
    <xf numFmtId="0" fontId="16" fillId="0" borderId="18" xfId="33" applyFont="1" applyBorder="1">
      <alignment/>
      <protection/>
    </xf>
    <xf numFmtId="176" fontId="16" fillId="0" borderId="19" xfId="33" applyNumberFormat="1" applyFont="1" applyFill="1" applyBorder="1" applyAlignment="1">
      <alignment/>
      <protection/>
    </xf>
    <xf numFmtId="176" fontId="16" fillId="0" borderId="19" xfId="33" applyNumberFormat="1" applyFont="1" applyFill="1" applyBorder="1">
      <alignment/>
      <protection/>
    </xf>
    <xf numFmtId="176" fontId="16" fillId="0" borderId="0" xfId="33" applyNumberFormat="1" applyFont="1">
      <alignment/>
      <protection/>
    </xf>
    <xf numFmtId="0" fontId="7" fillId="0" borderId="0" xfId="33" applyFont="1" applyBorder="1">
      <alignment/>
      <protection/>
    </xf>
    <xf numFmtId="177" fontId="7" fillId="0" borderId="0" xfId="33" applyNumberFormat="1" applyFont="1" applyBorder="1">
      <alignment/>
      <protection/>
    </xf>
    <xf numFmtId="0" fontId="15" fillId="0" borderId="0" xfId="33" applyFont="1" applyFill="1" applyBorder="1">
      <alignment/>
      <protection/>
    </xf>
    <xf numFmtId="0" fontId="16" fillId="0" borderId="18" xfId="33" applyFont="1" applyFill="1" applyBorder="1">
      <alignment/>
      <protection/>
    </xf>
    <xf numFmtId="43" fontId="16" fillId="0" borderId="0" xfId="33" applyNumberFormat="1" applyFont="1" applyFill="1" applyBorder="1" applyAlignment="1">
      <alignment horizontal="right"/>
      <protection/>
    </xf>
    <xf numFmtId="177" fontId="7" fillId="0" borderId="0" xfId="33" applyNumberFormat="1" applyFont="1" applyFill="1" applyBorder="1">
      <alignment/>
      <protection/>
    </xf>
    <xf numFmtId="0" fontId="7" fillId="0" borderId="0" xfId="33" applyFont="1" applyFill="1" applyBorder="1">
      <alignment/>
      <protection/>
    </xf>
    <xf numFmtId="176" fontId="16" fillId="0" borderId="0" xfId="33" applyNumberFormat="1" applyFont="1" applyFill="1" applyBorder="1">
      <alignment/>
      <protection/>
    </xf>
    <xf numFmtId="0" fontId="16" fillId="0" borderId="0" xfId="33" applyFont="1" applyBorder="1">
      <alignment/>
      <protection/>
    </xf>
    <xf numFmtId="43" fontId="7" fillId="0" borderId="0" xfId="33" applyNumberFormat="1" applyFont="1" applyBorder="1">
      <alignment/>
      <protection/>
    </xf>
    <xf numFmtId="43" fontId="9" fillId="0" borderId="19" xfId="33" applyNumberFormat="1" applyFont="1" applyBorder="1" applyAlignment="1">
      <alignment vertical="center"/>
      <protection/>
    </xf>
    <xf numFmtId="43" fontId="9" fillId="0" borderId="0" xfId="33" applyNumberFormat="1" applyFont="1" applyBorder="1" applyAlignment="1">
      <alignment vertical="center"/>
      <protection/>
    </xf>
    <xf numFmtId="43" fontId="9" fillId="0" borderId="0" xfId="33" applyNumberFormat="1" applyFont="1" applyFill="1" applyBorder="1" applyAlignment="1">
      <alignment horizontal="right" vertical="center"/>
      <protection/>
    </xf>
    <xf numFmtId="43" fontId="13" fillId="0" borderId="0" xfId="33" applyNumberFormat="1" applyFont="1" applyFill="1" applyBorder="1" applyAlignment="1">
      <alignment vertical="center"/>
      <protection/>
    </xf>
    <xf numFmtId="43" fontId="9" fillId="0" borderId="0" xfId="33" applyNumberFormat="1" applyFont="1" applyFill="1" applyBorder="1" applyAlignment="1">
      <alignment vertical="center"/>
      <protection/>
    </xf>
    <xf numFmtId="0" fontId="16" fillId="0" borderId="20" xfId="33" applyFont="1" applyBorder="1" applyAlignment="1">
      <alignment horizontal="left" wrapText="1"/>
      <protection/>
    </xf>
    <xf numFmtId="43" fontId="9" fillId="0" borderId="21" xfId="33" applyNumberFormat="1" applyFont="1" applyBorder="1" applyAlignment="1">
      <alignment vertical="center"/>
      <protection/>
    </xf>
    <xf numFmtId="43" fontId="9" fillId="0" borderId="10" xfId="33" applyNumberFormat="1" applyFont="1" applyBorder="1" applyAlignment="1">
      <alignment vertical="center"/>
      <protection/>
    </xf>
    <xf numFmtId="43" fontId="9" fillId="0" borderId="10" xfId="33" applyNumberFormat="1" applyFont="1" applyFill="1" applyBorder="1" applyAlignment="1">
      <alignment horizontal="right" vertical="center"/>
      <protection/>
    </xf>
    <xf numFmtId="43" fontId="13" fillId="0" borderId="10" xfId="33" applyNumberFormat="1" applyFont="1" applyFill="1" applyBorder="1" applyAlignment="1">
      <alignment vertical="center"/>
      <protection/>
    </xf>
    <xf numFmtId="40" fontId="8" fillId="0" borderId="0" xfId="35" applyNumberFormat="1" applyFont="1" applyFill="1" applyAlignment="1">
      <alignment horizontal="left"/>
    </xf>
    <xf numFmtId="40" fontId="9" fillId="0" borderId="0" xfId="35" applyNumberFormat="1" applyFont="1" applyFill="1" applyAlignment="1">
      <alignment horizontal="left"/>
    </xf>
    <xf numFmtId="178" fontId="18" fillId="0" borderId="0" xfId="34" applyNumberFormat="1" applyFont="1" applyFill="1" applyBorder="1" applyAlignment="1">
      <alignment/>
    </xf>
    <xf numFmtId="179" fontId="7" fillId="0" borderId="0" xfId="33" applyNumberFormat="1" applyFont="1" applyFill="1" applyBorder="1">
      <alignment/>
      <protection/>
    </xf>
    <xf numFmtId="179" fontId="18" fillId="0" borderId="0" xfId="33" applyNumberFormat="1" applyFont="1" applyFill="1" applyBorder="1">
      <alignment/>
      <protection/>
    </xf>
    <xf numFmtId="179" fontId="7" fillId="0" borderId="0" xfId="33" applyNumberFormat="1" applyFont="1" applyFill="1" applyBorder="1" applyAlignment="1">
      <alignment horizontal="right"/>
      <protection/>
    </xf>
    <xf numFmtId="0" fontId="8" fillId="0" borderId="0" xfId="33" applyFont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178" fontId="13" fillId="0" borderId="0" xfId="34" applyNumberFormat="1" applyFont="1" applyFill="1" applyBorder="1" applyAlignment="1">
      <alignment/>
    </xf>
    <xf numFmtId="179" fontId="9" fillId="0" borderId="0" xfId="33" applyNumberFormat="1" applyFont="1" applyFill="1" applyBorder="1">
      <alignment/>
      <protection/>
    </xf>
    <xf numFmtId="179" fontId="13" fillId="0" borderId="0" xfId="33" applyNumberFormat="1" applyFont="1" applyFill="1" applyBorder="1">
      <alignment/>
      <protection/>
    </xf>
    <xf numFmtId="179" fontId="9" fillId="0" borderId="0" xfId="33" applyNumberFormat="1" applyFont="1" applyFill="1" applyBorder="1" applyAlignment="1">
      <alignment horizontal="right"/>
      <protection/>
    </xf>
    <xf numFmtId="0" fontId="9" fillId="0" borderId="0" xfId="33" applyFont="1">
      <alignment/>
      <protection/>
    </xf>
    <xf numFmtId="179" fontId="8" fillId="0" borderId="0" xfId="35" applyNumberFormat="1" applyFont="1" applyFill="1" applyAlignment="1">
      <alignment/>
    </xf>
    <xf numFmtId="0" fontId="20" fillId="0" borderId="0" xfId="33" applyFont="1">
      <alignment/>
      <protection/>
    </xf>
    <xf numFmtId="179" fontId="9" fillId="0" borderId="0" xfId="35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76" fontId="64" fillId="0" borderId="19" xfId="33" applyNumberFormat="1" applyFont="1" applyFill="1" applyBorder="1">
      <alignment/>
      <protection/>
    </xf>
    <xf numFmtId="176" fontId="64" fillId="0" borderId="0" xfId="33" applyNumberFormat="1" applyFont="1" applyFill="1" applyBorder="1">
      <alignment/>
      <protection/>
    </xf>
    <xf numFmtId="0" fontId="15" fillId="0" borderId="10" xfId="33" applyFont="1" applyBorder="1" applyAlignment="1">
      <alignment horizontal="left" vertical="center" wrapText="1"/>
      <protection/>
    </xf>
    <xf numFmtId="0" fontId="5" fillId="0" borderId="0" xfId="33" applyFont="1" applyFill="1">
      <alignment/>
      <protection/>
    </xf>
    <xf numFmtId="0" fontId="3" fillId="0" borderId="0" xfId="33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/>
      <protection/>
    </xf>
    <xf numFmtId="0" fontId="3" fillId="0" borderId="10" xfId="33" applyFont="1" applyFill="1" applyBorder="1" applyAlignment="1">
      <alignment horizontal="center"/>
      <protection/>
    </xf>
    <xf numFmtId="0" fontId="16" fillId="0" borderId="16" xfId="33" applyFont="1" applyFill="1" applyBorder="1">
      <alignment/>
      <protection/>
    </xf>
    <xf numFmtId="0" fontId="16" fillId="0" borderId="0" xfId="33" applyFont="1" applyFill="1" applyBorder="1">
      <alignment/>
      <protection/>
    </xf>
    <xf numFmtId="43" fontId="7" fillId="0" borderId="0" xfId="33" applyNumberFormat="1" applyFont="1" applyFill="1" applyBorder="1">
      <alignment/>
      <protection/>
    </xf>
    <xf numFmtId="43" fontId="9" fillId="0" borderId="19" xfId="33" applyNumberFormat="1" applyFont="1" applyFill="1" applyBorder="1" applyAlignment="1">
      <alignment vertical="center"/>
      <protection/>
    </xf>
    <xf numFmtId="43" fontId="9" fillId="0" borderId="21" xfId="33" applyNumberFormat="1" applyFont="1" applyFill="1" applyBorder="1" applyAlignment="1">
      <alignment vertical="center"/>
      <protection/>
    </xf>
    <xf numFmtId="43" fontId="9" fillId="0" borderId="10" xfId="33" applyNumberFormat="1" applyFont="1" applyFill="1" applyBorder="1" applyAlignment="1">
      <alignment vertical="center"/>
      <protection/>
    </xf>
    <xf numFmtId="0" fontId="9" fillId="0" borderId="0" xfId="33" applyFont="1" applyFill="1" applyAlignment="1">
      <alignment horizontal="left" vertical="center"/>
      <protection/>
    </xf>
    <xf numFmtId="0" fontId="9" fillId="0" borderId="0" xfId="33" applyFont="1" applyFill="1">
      <alignment/>
      <protection/>
    </xf>
    <xf numFmtId="0" fontId="16" fillId="0" borderId="0" xfId="0" applyFont="1" applyFill="1" applyBorder="1" applyAlignment="1">
      <alignment horizontal="right"/>
    </xf>
    <xf numFmtId="0" fontId="9" fillId="0" borderId="13" xfId="33" applyFont="1" applyFill="1" applyBorder="1" applyAlignment="1">
      <alignment horizontal="center" vertical="center" wrapText="1"/>
      <protection/>
    </xf>
    <xf numFmtId="0" fontId="9" fillId="0" borderId="14" xfId="33" applyFont="1" applyFill="1" applyBorder="1" applyAlignment="1">
      <alignment horizontal="center" vertical="center" wrapText="1"/>
      <protection/>
    </xf>
    <xf numFmtId="0" fontId="13" fillId="0" borderId="13" xfId="33" applyFont="1" applyFill="1" applyBorder="1" applyAlignment="1">
      <alignment horizontal="center" vertical="center" wrapText="1"/>
      <protection/>
    </xf>
    <xf numFmtId="0" fontId="9" fillId="0" borderId="11" xfId="33" applyFont="1" applyFill="1" applyBorder="1" applyAlignment="1">
      <alignment horizontal="center" vertical="center" wrapText="1"/>
      <protection/>
    </xf>
    <xf numFmtId="0" fontId="16" fillId="0" borderId="15" xfId="33" applyFont="1" applyFill="1" applyBorder="1">
      <alignment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0" fontId="9" fillId="0" borderId="20" xfId="33" applyFont="1" applyFill="1" applyBorder="1" applyAlignment="1">
      <alignment horizontal="left" wrapText="1"/>
      <protection/>
    </xf>
    <xf numFmtId="43" fontId="13" fillId="0" borderId="10" xfId="33" applyNumberFormat="1" applyFont="1" applyFill="1" applyBorder="1" applyAlignment="1">
      <alignment horizontal="right" vertical="center"/>
      <protection/>
    </xf>
    <xf numFmtId="177" fontId="9" fillId="0" borderId="0" xfId="33" applyNumberFormat="1" applyFont="1" applyFill="1" applyBorder="1" applyAlignment="1">
      <alignment horizontal="left" wrapText="1"/>
      <protection/>
    </xf>
    <xf numFmtId="0" fontId="3" fillId="0" borderId="0" xfId="33" applyFont="1" applyFill="1" applyAlignment="1">
      <alignment horizontal="center"/>
      <protection/>
    </xf>
    <xf numFmtId="0" fontId="6" fillId="0" borderId="0" xfId="33" applyFont="1" applyFill="1" applyBorder="1" applyAlignment="1">
      <alignment horizontal="center"/>
      <protection/>
    </xf>
    <xf numFmtId="0" fontId="6" fillId="0" borderId="0" xfId="33" applyFont="1" applyFill="1" applyBorder="1" applyAlignment="1">
      <alignment/>
      <protection/>
    </xf>
    <xf numFmtId="0" fontId="9" fillId="0" borderId="0" xfId="33" applyFont="1" applyFill="1" applyAlignment="1">
      <alignment horizontal="right"/>
      <protection/>
    </xf>
    <xf numFmtId="0" fontId="9" fillId="0" borderId="10" xfId="33" applyFont="1" applyFill="1" applyBorder="1" applyAlignment="1">
      <alignment horizontal="right"/>
      <protection/>
    </xf>
    <xf numFmtId="0" fontId="9" fillId="0" borderId="15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13" fillId="0" borderId="11" xfId="33" applyFont="1" applyFill="1" applyBorder="1" applyAlignment="1">
      <alignment horizontal="center" vertical="center" wrapText="1"/>
      <protection/>
    </xf>
    <xf numFmtId="0" fontId="13" fillId="0" borderId="12" xfId="33" applyFont="1" applyFill="1" applyBorder="1" applyAlignment="1">
      <alignment horizontal="center" vertical="center" wrapText="1"/>
      <protection/>
    </xf>
    <xf numFmtId="0" fontId="13" fillId="0" borderId="14" xfId="33" applyFont="1" applyFill="1" applyBorder="1" applyAlignment="1">
      <alignment horizontal="center" vertical="center" wrapText="1"/>
      <protection/>
    </xf>
    <xf numFmtId="0" fontId="13" fillId="0" borderId="12" xfId="33" applyFont="1" applyFill="1" applyBorder="1" applyAlignment="1">
      <alignment horizontal="center" vertical="top" wrapText="1"/>
      <protection/>
    </xf>
    <xf numFmtId="177" fontId="15" fillId="0" borderId="0" xfId="33" applyNumberFormat="1" applyFont="1" applyFill="1" applyBorder="1" applyAlignment="1">
      <alignment horizontal="left" wrapText="1"/>
      <protection/>
    </xf>
    <xf numFmtId="177" fontId="16" fillId="0" borderId="0" xfId="33" applyNumberFormat="1" applyFont="1" applyFill="1" applyBorder="1" applyAlignment="1">
      <alignment horizontal="left" wrapText="1"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/>
      <protection/>
    </xf>
    <xf numFmtId="0" fontId="8" fillId="0" borderId="0" xfId="33" applyFont="1" applyFill="1" applyAlignment="1">
      <alignment horizontal="right"/>
      <protection/>
    </xf>
    <xf numFmtId="0" fontId="8" fillId="0" borderId="15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509841"/>
        <c:axId val="24153114"/>
      </c:bar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14"/>
        <c:crosses val="autoZero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09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051435"/>
        <c:axId val="10245188"/>
      </c:bar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51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097829"/>
        <c:axId val="24553870"/>
      </c:bar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9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658239"/>
        <c:axId val="42706424"/>
      </c:bar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5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813497"/>
        <c:axId val="36668290"/>
      </c:bar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8290"/>
        <c:crosses val="autoZero"/>
        <c:auto val="1"/>
        <c:lblOffset val="100"/>
        <c:tickLblSkip val="1"/>
        <c:noMultiLvlLbl val="0"/>
      </c:catAx>
      <c:valAx>
        <c:axId val="36668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13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579155"/>
        <c:axId val="17341484"/>
      </c:bar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855629"/>
        <c:axId val="62482934"/>
      </c:bar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82934"/>
        <c:crosses val="autoZero"/>
        <c:auto val="1"/>
        <c:lblOffset val="100"/>
        <c:tickLblSkip val="1"/>
        <c:noMultiLvlLbl val="0"/>
      </c:catAx>
      <c:valAx>
        <c:axId val="62482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7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249185"/>
        <c:axId val="49589482"/>
      </c:bar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各標的用水概況</a:t>
            </a:r>
          </a:p>
        </c:rich>
      </c:tx>
      <c:layout>
        <c:manualLayout>
          <c:xMode val="factor"/>
          <c:yMode val="factor"/>
          <c:x val="-0.003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09"/>
          <c:w val="0.7692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'圖'!$H$7</c:f>
              <c:strCache>
                <c:ptCount val="1"/>
                <c:pt idx="0">
                  <c:v>農業用水
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'圖'!$A$24:$A$33</c:f>
              <c:numCache/>
            </c:numRef>
          </c:cat>
          <c:val>
            <c:numRef>
              <c:f>'圖'!$H$24:$H$33</c:f>
              <c:numCache/>
            </c:numRef>
          </c:val>
          <c:smooth val="0"/>
        </c:ser>
        <c:ser>
          <c:idx val="1"/>
          <c:order val="1"/>
          <c:tx>
            <c:strRef>
              <c:f>'圖'!$I$7</c:f>
              <c:strCache>
                <c:ptCount val="1"/>
                <c:pt idx="0">
                  <c:v>生活用水
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'圖'!$A$24:$A$33</c:f>
              <c:numCache/>
            </c:numRef>
          </c:cat>
          <c:val>
            <c:numRef>
              <c:f>'圖'!$I$24:$I$33</c:f>
              <c:numCache/>
            </c:numRef>
          </c:val>
          <c:smooth val="0"/>
        </c:ser>
        <c:ser>
          <c:idx val="2"/>
          <c:order val="2"/>
          <c:tx>
            <c:strRef>
              <c:f>'圖'!$J$7</c:f>
              <c:strCache>
                <c:ptCount val="1"/>
                <c:pt idx="0">
                  <c:v>工業用水
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'圖'!$A$24:$A$33</c:f>
              <c:numCache/>
            </c:numRef>
          </c:cat>
          <c:val>
            <c:numRef>
              <c:f>'圖'!$J$24:$J$33</c:f>
              <c:numCache/>
            </c:numRef>
          </c:val>
          <c:smooth val="0"/>
        </c:ser>
        <c:marker val="1"/>
        <c:axId val="43652155"/>
        <c:axId val="57325076"/>
      </c:lineChart>
      <c:catAx>
        <c:axId val="4365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億立方公尺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5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42275"/>
          <c:w val="0.17775"/>
          <c:h val="0.2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995009"/>
        <c:axId val="41628490"/>
      </c:bar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112091"/>
        <c:axId val="16464500"/>
      </c:bar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962773"/>
        <c:axId val="58556094"/>
      </c:bar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242799"/>
        <c:axId val="45423144"/>
      </c:bar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42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55113"/>
        <c:axId val="55396018"/>
      </c:barChart>
      <c:catAx>
        <c:axId val="6155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 val="autoZero"/>
        <c:auto val="1"/>
        <c:lblOffset val="100"/>
        <c:tickLblSkip val="1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5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802115"/>
        <c:axId val="57892444"/>
      </c:bar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269949"/>
        <c:axId val="58776358"/>
      </c:bar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6358"/>
        <c:crosses val="autoZero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6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225175"/>
        <c:axId val="63264528"/>
      </c:bar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2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0</xdr:rowOff>
    </xdr:from>
    <xdr:to>
      <xdr:col>0</xdr:col>
      <xdr:colOff>523875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038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年度別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5133975" y="2038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5133975" y="2038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5133975" y="20383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5133975" y="20383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5133975" y="20383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5133975" y="20383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5133975" y="20383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5133975" y="20383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5133975" y="20383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552450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43425" y="2038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0</xdr:rowOff>
    </xdr:from>
    <xdr:to>
      <xdr:col>9</xdr:col>
      <xdr:colOff>457200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6105525" y="2038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0</xdr:rowOff>
    </xdr:from>
    <xdr:to>
      <xdr:col>8</xdr:col>
      <xdr:colOff>581025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372100" y="20383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200025</xdr:rowOff>
    </xdr:from>
    <xdr:to>
      <xdr:col>8</xdr:col>
      <xdr:colOff>0</xdr:colOff>
      <xdr:row>9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133975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95250</xdr:colOff>
      <xdr:row>7</xdr:row>
      <xdr:rowOff>0</xdr:rowOff>
    </xdr:from>
    <xdr:to>
      <xdr:col>7</xdr:col>
      <xdr:colOff>561975</xdr:colOff>
      <xdr:row>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495800" y="2038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0</xdr:rowOff>
    </xdr:from>
    <xdr:to>
      <xdr:col>8</xdr:col>
      <xdr:colOff>552450</xdr:colOff>
      <xdr:row>7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400675" y="2038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0</xdr:rowOff>
    </xdr:from>
    <xdr:to>
      <xdr:col>9</xdr:col>
      <xdr:colOff>523875</xdr:colOff>
      <xdr:row>7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 flipV="1">
          <a:off x="6086475" y="20383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38481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3876675" y="20383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276225</xdr:colOff>
      <xdr:row>7</xdr:row>
      <xdr:rowOff>0</xdr:rowOff>
    </xdr:from>
    <xdr:to>
      <xdr:col>9</xdr:col>
      <xdr:colOff>561975</xdr:colOff>
      <xdr:row>7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6143625" y="20383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190500</xdr:colOff>
      <xdr:row>7</xdr:row>
      <xdr:rowOff>0</xdr:rowOff>
    </xdr:from>
    <xdr:to>
      <xdr:col>7</xdr:col>
      <xdr:colOff>561975</xdr:colOff>
      <xdr:row>7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4591050" y="20383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561975</xdr:colOff>
      <xdr:row>7</xdr:row>
      <xdr:rowOff>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3829050" y="2038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38481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38481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561975</xdr:colOff>
      <xdr:row>7</xdr:row>
      <xdr:rowOff>0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3829050" y="2038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38481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228600</xdr:colOff>
      <xdr:row>6</xdr:row>
      <xdr:rowOff>447675</xdr:rowOff>
    </xdr:from>
    <xdr:to>
      <xdr:col>5</xdr:col>
      <xdr:colOff>428625</xdr:colOff>
      <xdr:row>7</xdr:row>
      <xdr:rowOff>0</xdr:rowOff>
    </xdr:to>
    <xdr:sp>
      <xdr:nvSpPr>
        <xdr:cNvPr id="27" name="Text Box 524"/>
        <xdr:cNvSpPr txBox="1">
          <a:spLocks noChangeArrowheads="1"/>
        </xdr:cNvSpPr>
      </xdr:nvSpPr>
      <xdr:spPr>
        <a:xfrm flipV="1">
          <a:off x="3476625" y="17907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0</xdr:rowOff>
    </xdr:from>
    <xdr:to>
      <xdr:col>0</xdr:col>
      <xdr:colOff>523875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038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年度別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5181600" y="20383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142875</xdr:colOff>
      <xdr:row>7</xdr:row>
      <xdr:rowOff>0</xdr:rowOff>
    </xdr:from>
    <xdr:to>
      <xdr:col>7</xdr:col>
      <xdr:colOff>552450</xdr:colOff>
      <xdr:row>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629150" y="203835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0</xdr:rowOff>
    </xdr:from>
    <xdr:to>
      <xdr:col>9</xdr:col>
      <xdr:colOff>457200</xdr:colOff>
      <xdr:row>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6115050" y="2038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0</xdr:rowOff>
    </xdr:from>
    <xdr:to>
      <xdr:col>8</xdr:col>
      <xdr:colOff>581025</xdr:colOff>
      <xdr:row>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19725" y="20383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200025</xdr:rowOff>
    </xdr:from>
    <xdr:to>
      <xdr:col>8</xdr:col>
      <xdr:colOff>0</xdr:colOff>
      <xdr:row>9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181600" y="2038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95250</xdr:colOff>
      <xdr:row>7</xdr:row>
      <xdr:rowOff>0</xdr:rowOff>
    </xdr:from>
    <xdr:to>
      <xdr:col>7</xdr:col>
      <xdr:colOff>561975</xdr:colOff>
      <xdr:row>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581525" y="20383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0</xdr:rowOff>
    </xdr:from>
    <xdr:to>
      <xdr:col>8</xdr:col>
      <xdr:colOff>542925</xdr:colOff>
      <xdr:row>7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448300" y="2038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219075</xdr:colOff>
      <xdr:row>7</xdr:row>
      <xdr:rowOff>0</xdr:rowOff>
    </xdr:from>
    <xdr:to>
      <xdr:col>9</xdr:col>
      <xdr:colOff>523875</xdr:colOff>
      <xdr:row>7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 flipV="1">
          <a:off x="6096000" y="20383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38862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3914775" y="20383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276225</xdr:colOff>
      <xdr:row>7</xdr:row>
      <xdr:rowOff>0</xdr:rowOff>
    </xdr:from>
    <xdr:to>
      <xdr:col>9</xdr:col>
      <xdr:colOff>561975</xdr:colOff>
      <xdr:row>7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6153150" y="20383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190500</xdr:colOff>
      <xdr:row>7</xdr:row>
      <xdr:rowOff>0</xdr:rowOff>
    </xdr:from>
    <xdr:to>
      <xdr:col>7</xdr:col>
      <xdr:colOff>561975</xdr:colOff>
      <xdr:row>7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4676775" y="20383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561975</xdr:colOff>
      <xdr:row>7</xdr:row>
      <xdr:rowOff>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3867150" y="2038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38862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38862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561975</xdr:colOff>
      <xdr:row>7</xdr:row>
      <xdr:rowOff>0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3867150" y="20383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0</xdr:rowOff>
    </xdr:from>
    <xdr:to>
      <xdr:col>6</xdr:col>
      <xdr:colOff>552450</xdr:colOff>
      <xdr:row>7</xdr:row>
      <xdr:rowOff>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3886200" y="20383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733425</xdr:colOff>
      <xdr:row>40</xdr:row>
      <xdr:rowOff>0</xdr:rowOff>
    </xdr:from>
    <xdr:to>
      <xdr:col>0</xdr:col>
      <xdr:colOff>933450</xdr:colOff>
      <xdr:row>40</xdr:row>
      <xdr:rowOff>9525</xdr:rowOff>
    </xdr:to>
    <xdr:sp>
      <xdr:nvSpPr>
        <xdr:cNvPr id="27" name="Text Box 29"/>
        <xdr:cNvSpPr txBox="1">
          <a:spLocks noChangeArrowheads="1"/>
        </xdr:cNvSpPr>
      </xdr:nvSpPr>
      <xdr:spPr>
        <a:xfrm flipV="1">
          <a:off x="733425" y="8591550"/>
          <a:ext cx="200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5</xdr:col>
      <xdr:colOff>133350</xdr:colOff>
      <xdr:row>6</xdr:row>
      <xdr:rowOff>447675</xdr:rowOff>
    </xdr:from>
    <xdr:to>
      <xdr:col>5</xdr:col>
      <xdr:colOff>333375</xdr:colOff>
      <xdr:row>7</xdr:row>
      <xdr:rowOff>0</xdr:rowOff>
    </xdr:to>
    <xdr:sp>
      <xdr:nvSpPr>
        <xdr:cNvPr id="28" name="Text Box 524"/>
        <xdr:cNvSpPr txBox="1">
          <a:spLocks noChangeArrowheads="1"/>
        </xdr:cNvSpPr>
      </xdr:nvSpPr>
      <xdr:spPr>
        <a:xfrm flipV="1">
          <a:off x="3495675" y="17907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19</xdr:col>
      <xdr:colOff>485775</xdr:colOff>
      <xdr:row>6</xdr:row>
      <xdr:rowOff>104775</xdr:rowOff>
    </xdr:from>
    <xdr:to>
      <xdr:col>28</xdr:col>
      <xdr:colOff>276225</xdr:colOff>
      <xdr:row>30</xdr:row>
      <xdr:rowOff>219075</xdr:rowOff>
    </xdr:to>
    <xdr:graphicFrame>
      <xdr:nvGraphicFramePr>
        <xdr:cNvPr id="29" name="圖表 29"/>
        <xdr:cNvGraphicFramePr/>
      </xdr:nvGraphicFramePr>
      <xdr:xfrm>
        <a:off x="8429625" y="1447800"/>
        <a:ext cx="5962650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6.5"/>
  <cols>
    <col min="1" max="1" width="14.375" style="12" customWidth="1"/>
    <col min="2" max="2" width="5.375" style="12" customWidth="1"/>
    <col min="3" max="6" width="7.625" style="12" customWidth="1"/>
    <col min="7" max="7" width="7.50390625" style="12" customWidth="1"/>
    <col min="8" max="10" width="9.625" style="12" customWidth="1"/>
    <col min="11" max="17" width="0" style="12" hidden="1" customWidth="1"/>
    <col min="18" max="16384" width="9.00390625" style="12" customWidth="1"/>
  </cols>
  <sheetData>
    <row r="1" spans="1:10" s="64" customFormat="1" ht="24.75" customHeight="1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</row>
    <row r="2" s="64" customFormat="1" ht="15" hidden="1"/>
    <row r="3" spans="1:10" s="64" customFormat="1" ht="21" customHeight="1">
      <c r="A3" s="87" t="s">
        <v>1</v>
      </c>
      <c r="B3" s="87"/>
      <c r="C3" s="87"/>
      <c r="D3" s="87"/>
      <c r="E3" s="87"/>
      <c r="F3" s="87"/>
      <c r="G3" s="88"/>
      <c r="H3" s="88"/>
      <c r="I3" s="88"/>
      <c r="J3" s="88"/>
    </row>
    <row r="4" spans="1:10" ht="16.5" customHeight="1">
      <c r="A4" s="65"/>
      <c r="B4" s="65"/>
      <c r="C4" s="65"/>
      <c r="D4" s="65"/>
      <c r="E4" s="65"/>
      <c r="F4" s="65"/>
      <c r="G4" s="66"/>
      <c r="H4" s="66"/>
      <c r="I4" s="89" t="s">
        <v>37</v>
      </c>
      <c r="J4" s="89"/>
    </row>
    <row r="5" spans="1:10" ht="15.75" customHeight="1">
      <c r="A5" s="67"/>
      <c r="B5" s="65"/>
      <c r="C5" s="65"/>
      <c r="D5" s="65"/>
      <c r="E5" s="65"/>
      <c r="F5" s="65"/>
      <c r="G5" s="66"/>
      <c r="H5" s="66"/>
      <c r="I5" s="90" t="s">
        <v>3</v>
      </c>
      <c r="J5" s="90"/>
    </row>
    <row r="6" spans="1:10" ht="27.75" customHeight="1">
      <c r="A6" s="91" t="s">
        <v>38</v>
      </c>
      <c r="B6" s="91"/>
      <c r="C6" s="93" t="s">
        <v>5</v>
      </c>
      <c r="D6" s="94"/>
      <c r="E6" s="94"/>
      <c r="F6" s="95"/>
      <c r="G6" s="6"/>
      <c r="H6" s="96" t="s">
        <v>6</v>
      </c>
      <c r="I6" s="96"/>
      <c r="J6" s="7"/>
    </row>
    <row r="7" spans="1:10" ht="54.75" customHeight="1">
      <c r="A7" s="92"/>
      <c r="B7" s="92"/>
      <c r="C7" s="77" t="s">
        <v>39</v>
      </c>
      <c r="D7" s="78" t="s">
        <v>40</v>
      </c>
      <c r="E7" s="78" t="s">
        <v>41</v>
      </c>
      <c r="F7" s="78" t="s">
        <v>75</v>
      </c>
      <c r="G7" s="78" t="s">
        <v>39</v>
      </c>
      <c r="H7" s="79" t="s">
        <v>42</v>
      </c>
      <c r="I7" s="80" t="s">
        <v>43</v>
      </c>
      <c r="J7" s="80" t="s">
        <v>44</v>
      </c>
    </row>
    <row r="8" spans="1:10" ht="15.75" customHeight="1" hidden="1">
      <c r="A8" s="81" t="s">
        <v>45</v>
      </c>
      <c r="B8" s="68"/>
      <c r="C8" s="15">
        <v>176.747</v>
      </c>
      <c r="D8" s="28" t="s">
        <v>12</v>
      </c>
      <c r="E8" s="28" t="s">
        <v>12</v>
      </c>
      <c r="F8" s="28"/>
      <c r="G8" s="17">
        <v>176.747</v>
      </c>
      <c r="H8" s="18">
        <v>135.54</v>
      </c>
      <c r="I8" s="18">
        <v>24.93</v>
      </c>
      <c r="J8" s="18">
        <v>16.277</v>
      </c>
    </row>
    <row r="9" spans="1:10" ht="15.75" customHeight="1" hidden="1">
      <c r="A9" s="69" t="s">
        <v>46</v>
      </c>
      <c r="B9" s="27"/>
      <c r="C9" s="21">
        <v>178.39</v>
      </c>
      <c r="D9" s="28" t="s">
        <v>12</v>
      </c>
      <c r="E9" s="28" t="s">
        <v>12</v>
      </c>
      <c r="F9" s="28"/>
      <c r="G9" s="17">
        <v>178.39</v>
      </c>
      <c r="H9" s="18">
        <v>135.0166</v>
      </c>
      <c r="I9" s="18">
        <v>26.03</v>
      </c>
      <c r="J9" s="18">
        <v>17.336</v>
      </c>
    </row>
    <row r="10" spans="1:10" ht="15.75" customHeight="1" hidden="1">
      <c r="A10" s="69" t="s">
        <v>47</v>
      </c>
      <c r="B10" s="27"/>
      <c r="C10" s="22">
        <v>171.0558</v>
      </c>
      <c r="D10" s="28" t="s">
        <v>12</v>
      </c>
      <c r="E10" s="28" t="s">
        <v>12</v>
      </c>
      <c r="F10" s="28"/>
      <c r="G10" s="17">
        <v>171.0558</v>
      </c>
      <c r="H10" s="18">
        <v>126.5058</v>
      </c>
      <c r="I10" s="18">
        <v>27.71</v>
      </c>
      <c r="J10" s="18">
        <v>16.84</v>
      </c>
    </row>
    <row r="11" spans="1:10" ht="15.75" customHeight="1" hidden="1">
      <c r="A11" s="69" t="s">
        <v>48</v>
      </c>
      <c r="B11" s="27"/>
      <c r="C11" s="22">
        <v>175.96339999999998</v>
      </c>
      <c r="D11" s="28" t="s">
        <v>12</v>
      </c>
      <c r="E11" s="28" t="s">
        <v>12</v>
      </c>
      <c r="F11" s="28"/>
      <c r="G11" s="17">
        <v>175.96339999999998</v>
      </c>
      <c r="H11" s="18">
        <v>131.7534</v>
      </c>
      <c r="I11" s="18">
        <v>28.2</v>
      </c>
      <c r="J11" s="18">
        <v>16.01</v>
      </c>
    </row>
    <row r="12" spans="1:10" ht="15.75" customHeight="1" hidden="1">
      <c r="A12" s="69" t="s">
        <v>49</v>
      </c>
      <c r="B12" s="27"/>
      <c r="C12" s="22">
        <v>189.1873</v>
      </c>
      <c r="D12" s="28" t="s">
        <v>12</v>
      </c>
      <c r="E12" s="28" t="s">
        <v>12</v>
      </c>
      <c r="F12" s="28"/>
      <c r="G12" s="17">
        <v>189.1873</v>
      </c>
      <c r="H12" s="18">
        <v>145.4573</v>
      </c>
      <c r="I12" s="18">
        <v>27.47</v>
      </c>
      <c r="J12" s="18">
        <v>16.26</v>
      </c>
    </row>
    <row r="13" spans="1:10" ht="15.75" customHeight="1" hidden="1">
      <c r="A13" s="69" t="s">
        <v>50</v>
      </c>
      <c r="B13" s="27"/>
      <c r="C13" s="22">
        <v>181.22650000000002</v>
      </c>
      <c r="D13" s="28" t="s">
        <v>12</v>
      </c>
      <c r="E13" s="28" t="s">
        <v>12</v>
      </c>
      <c r="F13" s="28"/>
      <c r="G13" s="17">
        <v>181.22650000000002</v>
      </c>
      <c r="H13" s="18">
        <v>134.9665</v>
      </c>
      <c r="I13" s="18">
        <v>28.61</v>
      </c>
      <c r="J13" s="18">
        <v>17.65</v>
      </c>
    </row>
    <row r="14" spans="1:10" ht="15.75" customHeight="1" hidden="1">
      <c r="A14" s="69"/>
      <c r="B14" s="27"/>
      <c r="C14" s="22"/>
      <c r="D14" s="28"/>
      <c r="E14" s="28"/>
      <c r="F14" s="28"/>
      <c r="G14" s="17"/>
      <c r="H14" s="18"/>
      <c r="I14" s="18"/>
      <c r="J14" s="18"/>
    </row>
    <row r="15" spans="1:10" ht="15.75" customHeight="1" hidden="1">
      <c r="A15" s="69" t="s">
        <v>51</v>
      </c>
      <c r="B15" s="27"/>
      <c r="C15" s="22">
        <v>180.33659999999998</v>
      </c>
      <c r="D15" s="28" t="s">
        <v>12</v>
      </c>
      <c r="E15" s="28" t="s">
        <v>12</v>
      </c>
      <c r="F15" s="28"/>
      <c r="G15" s="17">
        <v>180.33659999999998</v>
      </c>
      <c r="H15" s="18">
        <v>135.0666</v>
      </c>
      <c r="I15" s="18">
        <v>29.13</v>
      </c>
      <c r="J15" s="18">
        <v>16.14</v>
      </c>
    </row>
    <row r="16" spans="1:10" ht="15.75" customHeight="1" hidden="1">
      <c r="A16" s="69" t="s">
        <v>52</v>
      </c>
      <c r="B16" s="27"/>
      <c r="C16" s="22">
        <v>168.82332618649727</v>
      </c>
      <c r="D16" s="28" t="s">
        <v>12</v>
      </c>
      <c r="E16" s="28" t="s">
        <v>12</v>
      </c>
      <c r="F16" s="28"/>
      <c r="G16" s="17">
        <v>168.82332618649727</v>
      </c>
      <c r="H16" s="18">
        <v>122.5536</v>
      </c>
      <c r="I16" s="18">
        <v>29.25102618649726</v>
      </c>
      <c r="J16" s="18">
        <v>17.0187</v>
      </c>
    </row>
    <row r="17" spans="1:10" ht="15.75" customHeight="1" hidden="1">
      <c r="A17" s="69" t="s">
        <v>53</v>
      </c>
      <c r="B17" s="27"/>
      <c r="C17" s="22">
        <v>168.71</v>
      </c>
      <c r="D17" s="28" t="s">
        <v>12</v>
      </c>
      <c r="E17" s="28" t="s">
        <v>12</v>
      </c>
      <c r="F17" s="28"/>
      <c r="G17" s="17">
        <v>168.71</v>
      </c>
      <c r="H17" s="18">
        <v>120.5162</v>
      </c>
      <c r="I17" s="18">
        <v>30.962041453945602</v>
      </c>
      <c r="J17" s="18">
        <v>17.225428090227187</v>
      </c>
    </row>
    <row r="18" spans="1:10" ht="15.75" customHeight="1" hidden="1">
      <c r="A18" s="69" t="s">
        <v>54</v>
      </c>
      <c r="B18" s="27"/>
      <c r="C18" s="22">
        <v>178.2</v>
      </c>
      <c r="D18" s="28">
        <v>121.46</v>
      </c>
      <c r="E18" s="28">
        <v>56.74</v>
      </c>
      <c r="F18" s="28"/>
      <c r="G18" s="17">
        <f>SUM(H18:J18)</f>
        <v>178.199</v>
      </c>
      <c r="H18" s="18">
        <v>123.17</v>
      </c>
      <c r="I18" s="18">
        <v>36.33</v>
      </c>
      <c r="J18" s="18">
        <v>18.699</v>
      </c>
    </row>
    <row r="19" spans="1:10" s="30" customFormat="1" ht="15.75" customHeight="1" hidden="1">
      <c r="A19" s="69" t="s">
        <v>55</v>
      </c>
      <c r="B19" s="27"/>
      <c r="C19" s="22">
        <v>184.86</v>
      </c>
      <c r="D19" s="28">
        <v>129.98</v>
      </c>
      <c r="E19" s="28">
        <v>54.88</v>
      </c>
      <c r="F19" s="28"/>
      <c r="G19" s="17">
        <v>184.8556</v>
      </c>
      <c r="H19" s="18">
        <v>130.1176</v>
      </c>
      <c r="I19" s="18">
        <v>37.34</v>
      </c>
      <c r="J19" s="18">
        <v>17.398</v>
      </c>
    </row>
    <row r="20" spans="1:10" s="30" customFormat="1" ht="15.75" customHeight="1" hidden="1">
      <c r="A20" s="69"/>
      <c r="B20" s="27"/>
      <c r="C20" s="22"/>
      <c r="D20" s="28"/>
      <c r="E20" s="28"/>
      <c r="F20" s="28"/>
      <c r="G20" s="17"/>
      <c r="H20" s="18"/>
      <c r="I20" s="18"/>
      <c r="J20" s="18"/>
    </row>
    <row r="21" spans="1:13" s="30" customFormat="1" ht="15.75" customHeight="1" hidden="1">
      <c r="A21" s="69" t="s">
        <v>56</v>
      </c>
      <c r="B21" s="27"/>
      <c r="C21" s="22">
        <f>SUM(D21:E21)</f>
        <v>187.01</v>
      </c>
      <c r="D21" s="28">
        <v>132.64</v>
      </c>
      <c r="E21" s="28">
        <v>54.37</v>
      </c>
      <c r="F21" s="28"/>
      <c r="G21" s="17">
        <f>SUM(H21:J21)</f>
        <v>187.01</v>
      </c>
      <c r="H21" s="18">
        <v>134.1</v>
      </c>
      <c r="I21" s="18">
        <v>35.25</v>
      </c>
      <c r="J21" s="18">
        <v>17.66</v>
      </c>
      <c r="K21" s="29"/>
      <c r="L21" s="29"/>
      <c r="M21" s="29"/>
    </row>
    <row r="22" spans="1:13" s="30" customFormat="1" ht="15.75" customHeight="1" hidden="1">
      <c r="A22" s="69" t="s">
        <v>57</v>
      </c>
      <c r="B22" s="27"/>
      <c r="C22" s="22">
        <v>176.01</v>
      </c>
      <c r="D22" s="28">
        <v>122.19</v>
      </c>
      <c r="E22" s="28">
        <v>53.82</v>
      </c>
      <c r="F22" s="28"/>
      <c r="G22" s="17">
        <v>176.01</v>
      </c>
      <c r="H22" s="18">
        <v>124.34</v>
      </c>
      <c r="I22" s="18">
        <v>35.59</v>
      </c>
      <c r="J22" s="18">
        <v>16.08</v>
      </c>
      <c r="K22" s="29"/>
      <c r="L22" s="29"/>
      <c r="M22" s="29"/>
    </row>
    <row r="23" spans="1:13" s="30" customFormat="1" ht="15.75" customHeight="1" hidden="1">
      <c r="A23" s="69" t="s">
        <v>58</v>
      </c>
      <c r="B23" s="27"/>
      <c r="C23" s="22">
        <v>177.9</v>
      </c>
      <c r="D23" s="28">
        <v>122.47</v>
      </c>
      <c r="E23" s="28">
        <v>55.43</v>
      </c>
      <c r="F23" s="28"/>
      <c r="G23" s="17">
        <v>177.9</v>
      </c>
      <c r="H23" s="18">
        <v>126.04</v>
      </c>
      <c r="I23" s="18">
        <v>35.32</v>
      </c>
      <c r="J23" s="18">
        <v>16.54</v>
      </c>
      <c r="K23" s="29">
        <f>H23/$G$23*100</f>
        <v>70.84879145587408</v>
      </c>
      <c r="L23" s="29">
        <f>I23/$G$23*100</f>
        <v>19.853850477796513</v>
      </c>
      <c r="M23" s="29">
        <f>J23/$G$23*100</f>
        <v>9.297358066329398</v>
      </c>
    </row>
    <row r="24" spans="1:10" s="30" customFormat="1" ht="34.5" customHeight="1">
      <c r="A24" s="69" t="s">
        <v>59</v>
      </c>
      <c r="B24" s="27"/>
      <c r="C24" s="22">
        <v>179.5819</v>
      </c>
      <c r="D24" s="28">
        <v>124.2895</v>
      </c>
      <c r="E24" s="28">
        <v>55.2924</v>
      </c>
      <c r="F24" s="28">
        <v>0</v>
      </c>
      <c r="G24" s="17">
        <v>179.5796</v>
      </c>
      <c r="H24" s="18">
        <v>128.81</v>
      </c>
      <c r="I24" s="18">
        <v>35.3242</v>
      </c>
      <c r="J24" s="18">
        <v>15.44</v>
      </c>
    </row>
    <row r="25" spans="1:10" s="30" customFormat="1" ht="34.5" customHeight="1">
      <c r="A25" s="69" t="s">
        <v>60</v>
      </c>
      <c r="B25" s="27"/>
      <c r="C25" s="22">
        <v>174.1173</v>
      </c>
      <c r="D25" s="28">
        <v>118.9494</v>
      </c>
      <c r="E25" s="28">
        <v>55.163700000000006</v>
      </c>
      <c r="F25" s="28">
        <v>0.0042</v>
      </c>
      <c r="G25" s="17">
        <v>174.11729999999997</v>
      </c>
      <c r="H25" s="18">
        <v>122.38369999999999</v>
      </c>
      <c r="I25" s="18">
        <v>35.9761</v>
      </c>
      <c r="J25" s="18">
        <v>15.75</v>
      </c>
    </row>
    <row r="26" spans="1:10" s="30" customFormat="1" ht="34.5" customHeight="1">
      <c r="A26" s="69"/>
      <c r="B26" s="27"/>
      <c r="C26" s="22"/>
      <c r="D26" s="28"/>
      <c r="E26" s="28"/>
      <c r="F26" s="28"/>
      <c r="G26" s="17"/>
      <c r="H26" s="18"/>
      <c r="I26" s="18"/>
      <c r="J26" s="18"/>
    </row>
    <row r="27" spans="1:10" s="30" customFormat="1" ht="34.5" customHeight="1">
      <c r="A27" s="69" t="s">
        <v>61</v>
      </c>
      <c r="B27" s="27"/>
      <c r="C27" s="22">
        <v>185.7671</v>
      </c>
      <c r="D27" s="28">
        <v>127.4207</v>
      </c>
      <c r="E27" s="28">
        <v>58.341899999999995</v>
      </c>
      <c r="F27" s="28">
        <v>0.0045</v>
      </c>
      <c r="G27" s="17">
        <v>185.7671</v>
      </c>
      <c r="H27" s="18">
        <v>133.5904</v>
      </c>
      <c r="I27" s="18">
        <v>35.7343</v>
      </c>
      <c r="J27" s="18">
        <v>16.4424</v>
      </c>
    </row>
    <row r="28" spans="1:10" s="30" customFormat="1" ht="34.5" customHeight="1">
      <c r="A28" s="69" t="s">
        <v>62</v>
      </c>
      <c r="B28" s="27"/>
      <c r="C28" s="22">
        <v>179.84949999999998</v>
      </c>
      <c r="D28" s="28">
        <v>121.5219</v>
      </c>
      <c r="E28" s="28">
        <v>58.3193</v>
      </c>
      <c r="F28" s="28">
        <v>0.0083</v>
      </c>
      <c r="G28" s="17">
        <v>179.84949999999998</v>
      </c>
      <c r="H28" s="18">
        <v>129.6011</v>
      </c>
      <c r="I28" s="18">
        <v>33.57299999999999</v>
      </c>
      <c r="J28" s="18">
        <v>16.6754</v>
      </c>
    </row>
    <row r="29" spans="1:10" s="30" customFormat="1" ht="34.5" customHeight="1">
      <c r="A29" s="69" t="s">
        <v>63</v>
      </c>
      <c r="B29" s="27"/>
      <c r="C29" s="22">
        <v>180.9171</v>
      </c>
      <c r="D29" s="28">
        <v>122.751</v>
      </c>
      <c r="E29" s="28">
        <v>58.15882426</v>
      </c>
      <c r="F29" s="28">
        <v>0.0073</v>
      </c>
      <c r="G29" s="17">
        <v>180.9171</v>
      </c>
      <c r="H29" s="18">
        <v>131.7023</v>
      </c>
      <c r="I29" s="18">
        <v>33.70131384</v>
      </c>
      <c r="J29" s="18">
        <v>15.513499999999999</v>
      </c>
    </row>
    <row r="30" spans="1:10" s="30" customFormat="1" ht="34.5" customHeight="1">
      <c r="A30" s="69" t="s">
        <v>64</v>
      </c>
      <c r="B30" s="27"/>
      <c r="C30" s="22">
        <v>170.71640972999998</v>
      </c>
      <c r="D30" s="28">
        <v>113.35288616</v>
      </c>
      <c r="E30" s="28">
        <v>57.35651069</v>
      </c>
      <c r="F30" s="28">
        <v>0.00701288</v>
      </c>
      <c r="G30" s="17">
        <v>170.71640973</v>
      </c>
      <c r="H30" s="18">
        <v>122.0517</v>
      </c>
      <c r="I30" s="18">
        <v>32.63650973</v>
      </c>
      <c r="J30" s="18">
        <v>16.0282</v>
      </c>
    </row>
    <row r="31" spans="1:10" s="30" customFormat="1" ht="34.5" customHeight="1">
      <c r="A31" s="69" t="s">
        <v>65</v>
      </c>
      <c r="B31" s="27"/>
      <c r="C31" s="22">
        <v>172.25410973</v>
      </c>
      <c r="D31" s="28">
        <v>115.01159931999999</v>
      </c>
      <c r="E31" s="28">
        <v>57.15251069</v>
      </c>
      <c r="F31" s="28">
        <v>0.08316469</v>
      </c>
      <c r="G31" s="17">
        <v>172.25410973</v>
      </c>
      <c r="H31" s="18">
        <v>124.35</v>
      </c>
      <c r="I31" s="18">
        <v>32.384109730000006</v>
      </c>
      <c r="J31" s="18">
        <v>15.52</v>
      </c>
    </row>
    <row r="32" spans="1:10" s="30" customFormat="1" ht="34.5" customHeight="1">
      <c r="A32" s="69"/>
      <c r="B32" s="27"/>
      <c r="C32" s="22"/>
      <c r="D32" s="28"/>
      <c r="E32" s="28"/>
      <c r="F32" s="28"/>
      <c r="G32" s="17"/>
      <c r="H32" s="18"/>
      <c r="I32" s="18"/>
      <c r="J32" s="18"/>
    </row>
    <row r="33" spans="1:10" s="30" customFormat="1" ht="34.5" customHeight="1">
      <c r="A33" s="69" t="s">
        <v>66</v>
      </c>
      <c r="B33" s="27"/>
      <c r="C33" s="22">
        <v>173.17</v>
      </c>
      <c r="D33" s="28">
        <v>116.28458616</v>
      </c>
      <c r="E33" s="28">
        <v>56.81</v>
      </c>
      <c r="F33" s="28">
        <v>0.07701288</v>
      </c>
      <c r="G33" s="31">
        <v>173.17</v>
      </c>
      <c r="H33" s="18">
        <v>125.14</v>
      </c>
      <c r="I33" s="18">
        <v>31.93</v>
      </c>
      <c r="J33" s="18">
        <v>16.1</v>
      </c>
    </row>
    <row r="34" spans="1:17" s="30" customFormat="1" ht="34.5" customHeight="1">
      <c r="A34" s="69" t="s">
        <v>67</v>
      </c>
      <c r="B34" s="69"/>
      <c r="C34" s="22">
        <f>17306.6357880982/100</f>
        <v>173.066357880982</v>
      </c>
      <c r="D34" s="28">
        <f>11687.8504090982/100</f>
        <v>116.878504090982</v>
      </c>
      <c r="E34" s="28">
        <f>5611.045967/100</f>
        <v>56.11045967</v>
      </c>
      <c r="F34" s="28">
        <f>7.74468/100</f>
        <v>0.0774468</v>
      </c>
      <c r="G34" s="31">
        <f>17306.6321580982/100</f>
        <v>173.066321580982</v>
      </c>
      <c r="H34" s="18">
        <f>12467.7994880982/100</f>
        <v>124.677994880982</v>
      </c>
      <c r="I34" s="18">
        <f>3199.85267/100</f>
        <v>31.998526700000003</v>
      </c>
      <c r="J34" s="18">
        <f>1638.98/100</f>
        <v>16.3898</v>
      </c>
      <c r="K34" s="70">
        <f aca="true" t="shared" si="0" ref="K34:Q34">D34/$C$34*100</f>
        <v>67.53392486098282</v>
      </c>
      <c r="L34" s="70">
        <f t="shared" si="0"/>
        <v>32.42135580653245</v>
      </c>
      <c r="M34" s="70">
        <f t="shared" si="0"/>
        <v>0.04474977167616844</v>
      </c>
      <c r="N34" s="70">
        <f t="shared" si="0"/>
        <v>99.9999790253863</v>
      </c>
      <c r="O34" s="70">
        <f t="shared" si="0"/>
        <v>72.04057241831093</v>
      </c>
      <c r="P34" s="70">
        <f t="shared" si="0"/>
        <v>18.489166289617902</v>
      </c>
      <c r="Q34" s="70">
        <f t="shared" si="0"/>
        <v>9.470240317457476</v>
      </c>
    </row>
    <row r="35" spans="1:17" s="30" customFormat="1" ht="34.5" customHeight="1">
      <c r="A35" s="69" t="s">
        <v>68</v>
      </c>
      <c r="B35" s="69"/>
      <c r="C35" s="22">
        <v>177.4031</v>
      </c>
      <c r="D35" s="28">
        <v>122.1376</v>
      </c>
      <c r="E35" s="28">
        <v>55.1872</v>
      </c>
      <c r="F35" s="28">
        <v>0.0783</v>
      </c>
      <c r="G35" s="31">
        <v>177.4031</v>
      </c>
      <c r="H35" s="18">
        <v>130.4601</v>
      </c>
      <c r="I35" s="18">
        <v>30.5855</v>
      </c>
      <c r="J35" s="18">
        <v>16.3575</v>
      </c>
      <c r="K35" s="70"/>
      <c r="L35" s="70"/>
      <c r="M35" s="70"/>
      <c r="N35" s="70"/>
      <c r="O35" s="70"/>
      <c r="P35" s="70"/>
      <c r="Q35" s="70"/>
    </row>
    <row r="36" spans="1:17" s="30" customFormat="1" ht="34.5" customHeight="1">
      <c r="A36" s="69"/>
      <c r="B36" s="27"/>
      <c r="C36" s="62"/>
      <c r="D36" s="62"/>
      <c r="E36" s="62"/>
      <c r="F36" s="62"/>
      <c r="G36" s="62"/>
      <c r="H36" s="62"/>
      <c r="I36" s="62"/>
      <c r="J36" s="62"/>
      <c r="K36" s="62">
        <f aca="true" t="shared" si="1" ref="K36:Q36">SUM(K37:K38)</f>
        <v>0</v>
      </c>
      <c r="L36" s="61">
        <f t="shared" si="1"/>
        <v>0</v>
      </c>
      <c r="M36" s="61">
        <f t="shared" si="1"/>
        <v>0</v>
      </c>
      <c r="N36" s="61">
        <f t="shared" si="1"/>
        <v>0</v>
      </c>
      <c r="O36" s="61">
        <f t="shared" si="1"/>
        <v>0</v>
      </c>
      <c r="P36" s="61">
        <f t="shared" si="1"/>
        <v>0</v>
      </c>
      <c r="Q36" s="61">
        <f t="shared" si="1"/>
        <v>0</v>
      </c>
    </row>
    <row r="37" spans="1:10" s="30" customFormat="1" ht="39.75" customHeight="1">
      <c r="A37" s="85" t="s">
        <v>73</v>
      </c>
      <c r="B37" s="85"/>
      <c r="C37" s="71">
        <v>177.3197</v>
      </c>
      <c r="D37" s="38">
        <v>122.0924</v>
      </c>
      <c r="E37" s="38">
        <v>55.159</v>
      </c>
      <c r="F37" s="38">
        <v>0.0683</v>
      </c>
      <c r="G37" s="36">
        <v>177.3197</v>
      </c>
      <c r="H37" s="37">
        <v>130.4601</v>
      </c>
      <c r="I37" s="38">
        <v>30.5023</v>
      </c>
      <c r="J37" s="38">
        <v>16.3573</v>
      </c>
    </row>
    <row r="38" spans="1:10" ht="34.5" customHeight="1">
      <c r="A38" s="82" t="s">
        <v>74</v>
      </c>
      <c r="B38" s="83"/>
      <c r="C38" s="72">
        <v>0.0834</v>
      </c>
      <c r="D38" s="73">
        <v>0.0452</v>
      </c>
      <c r="E38" s="73">
        <v>0.0282</v>
      </c>
      <c r="F38" s="73">
        <v>0.01</v>
      </c>
      <c r="G38" s="42">
        <v>0.0834</v>
      </c>
      <c r="H38" s="84">
        <v>0</v>
      </c>
      <c r="I38" s="43">
        <v>0.0832</v>
      </c>
      <c r="J38" s="73">
        <v>0.0002</v>
      </c>
    </row>
    <row r="39" spans="1:10" ht="15.75" customHeight="1">
      <c r="A39" s="45" t="s">
        <v>69</v>
      </c>
      <c r="B39" s="45"/>
      <c r="C39" s="45"/>
      <c r="D39" s="45"/>
      <c r="E39" s="45"/>
      <c r="F39" s="45"/>
      <c r="G39" s="46"/>
      <c r="H39" s="47"/>
      <c r="I39" s="48"/>
      <c r="J39" s="49"/>
    </row>
    <row r="40" spans="1:10" s="75" customFormat="1" ht="15.75" customHeight="1">
      <c r="A40" s="74" t="s">
        <v>70</v>
      </c>
      <c r="B40" s="74"/>
      <c r="C40" s="45"/>
      <c r="D40" s="45"/>
      <c r="E40" s="52"/>
      <c r="F40" s="52"/>
      <c r="G40" s="53"/>
      <c r="H40" s="54"/>
      <c r="I40" s="55"/>
      <c r="J40" s="53"/>
    </row>
    <row r="41" ht="15">
      <c r="A41" s="75" t="s">
        <v>71</v>
      </c>
    </row>
    <row r="42" spans="1:4" ht="15.75" customHeight="1">
      <c r="A42" s="74" t="s">
        <v>72</v>
      </c>
      <c r="B42" s="74"/>
      <c r="C42" s="59"/>
      <c r="D42" s="59"/>
    </row>
    <row r="43" spans="1:2" ht="15.75" customHeight="1">
      <c r="A43" s="59" t="s">
        <v>30</v>
      </c>
      <c r="B43" s="59"/>
    </row>
    <row r="44" spans="8:10" ht="15">
      <c r="H44" s="30"/>
      <c r="I44" s="30"/>
      <c r="J44" s="30"/>
    </row>
    <row r="45" spans="8:10" ht="15">
      <c r="H45" s="29"/>
      <c r="I45" s="29"/>
      <c r="J45" s="29"/>
    </row>
    <row r="46" spans="8:10" ht="15">
      <c r="H46" s="70"/>
      <c r="I46" s="70"/>
      <c r="J46" s="70"/>
    </row>
    <row r="47" spans="8:10" ht="15">
      <c r="H47" s="30"/>
      <c r="I47" s="30"/>
      <c r="J47" s="30"/>
    </row>
    <row r="48" spans="8:10" ht="15">
      <c r="H48" s="76"/>
      <c r="I48" s="76"/>
      <c r="J48" s="76"/>
    </row>
    <row r="49" spans="8:10" ht="15">
      <c r="H49" s="30"/>
      <c r="I49" s="30"/>
      <c r="J49" s="30"/>
    </row>
  </sheetData>
  <sheetProtection/>
  <mergeCells count="8">
    <mergeCell ref="A37:B37"/>
    <mergeCell ref="A1:J1"/>
    <mergeCell ref="A3:J3"/>
    <mergeCell ref="I4:J4"/>
    <mergeCell ref="I5:J5"/>
    <mergeCell ref="A6:B7"/>
    <mergeCell ref="C6:F6"/>
    <mergeCell ref="H6:I6"/>
  </mergeCells>
  <printOptions/>
  <pageMargins left="0.8267716535433072" right="0.62992125984251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SheetLayoutView="100" zoomScalePageLayoutView="0" workbookViewId="0" topLeftCell="A1">
      <selection activeCell="AB5" sqref="AB5"/>
    </sheetView>
  </sheetViews>
  <sheetFormatPr defaultColWidth="9.00390625" defaultRowHeight="16.5"/>
  <cols>
    <col min="1" max="1" width="14.375" style="4" customWidth="1"/>
    <col min="2" max="2" width="5.375" style="4" customWidth="1"/>
    <col min="3" max="5" width="8.125" style="4" customWidth="1"/>
    <col min="6" max="6" width="6.625" style="4" customWidth="1"/>
    <col min="7" max="7" width="8.125" style="4" customWidth="1"/>
    <col min="8" max="10" width="9.125" style="4" customWidth="1"/>
    <col min="11" max="17" width="0" style="4" hidden="1" customWidth="1"/>
    <col min="18" max="16384" width="9.00390625" style="4" customWidth="1"/>
  </cols>
  <sheetData>
    <row r="1" spans="1:10" s="1" customFormat="1" ht="24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="1" customFormat="1" ht="15" hidden="1"/>
    <row r="3" spans="1:10" s="1" customFormat="1" ht="21" customHeight="1">
      <c r="A3" s="101" t="s">
        <v>1</v>
      </c>
      <c r="B3" s="101"/>
      <c r="C3" s="101"/>
      <c r="D3" s="101"/>
      <c r="E3" s="101"/>
      <c r="F3" s="101"/>
      <c r="G3" s="102"/>
      <c r="H3" s="102"/>
      <c r="I3" s="102"/>
      <c r="J3" s="102"/>
    </row>
    <row r="4" spans="1:10" ht="16.5" customHeight="1">
      <c r="A4" s="2"/>
      <c r="B4" s="2"/>
      <c r="C4" s="2"/>
      <c r="D4" s="2"/>
      <c r="E4" s="2"/>
      <c r="F4" s="2"/>
      <c r="G4" s="3"/>
      <c r="H4" s="3"/>
      <c r="I4" s="103" t="s">
        <v>2</v>
      </c>
      <c r="J4" s="89"/>
    </row>
    <row r="5" spans="1:10" ht="15.75" customHeight="1">
      <c r="A5" s="5"/>
      <c r="B5" s="2"/>
      <c r="C5" s="2"/>
      <c r="D5" s="2"/>
      <c r="E5" s="2"/>
      <c r="F5" s="2"/>
      <c r="G5" s="3"/>
      <c r="H5" s="3"/>
      <c r="I5" s="90" t="s">
        <v>3</v>
      </c>
      <c r="J5" s="90"/>
    </row>
    <row r="6" spans="1:10" ht="27.75" customHeight="1">
      <c r="A6" s="104" t="s">
        <v>4</v>
      </c>
      <c r="B6" s="91"/>
      <c r="C6" s="93" t="s">
        <v>5</v>
      </c>
      <c r="D6" s="94"/>
      <c r="E6" s="94"/>
      <c r="F6" s="95"/>
      <c r="G6" s="6"/>
      <c r="H6" s="96" t="s">
        <v>6</v>
      </c>
      <c r="I6" s="96"/>
      <c r="J6" s="7"/>
    </row>
    <row r="7" spans="1:10" s="12" customFormat="1" ht="54.75" customHeight="1">
      <c r="A7" s="92"/>
      <c r="B7" s="92"/>
      <c r="C7" s="8" t="s">
        <v>7</v>
      </c>
      <c r="D7" s="9" t="s">
        <v>8</v>
      </c>
      <c r="E7" s="9" t="s">
        <v>9</v>
      </c>
      <c r="F7" s="9" t="s">
        <v>10</v>
      </c>
      <c r="G7" s="9" t="s">
        <v>7</v>
      </c>
      <c r="H7" s="10" t="s">
        <v>33</v>
      </c>
      <c r="I7" s="11" t="s">
        <v>34</v>
      </c>
      <c r="J7" s="11" t="s">
        <v>35</v>
      </c>
    </row>
    <row r="8" spans="1:10" s="12" customFormat="1" ht="15.75" customHeight="1" hidden="1">
      <c r="A8" s="13" t="s">
        <v>11</v>
      </c>
      <c r="B8" s="14"/>
      <c r="C8" s="15">
        <v>176.747</v>
      </c>
      <c r="D8" s="16" t="s">
        <v>12</v>
      </c>
      <c r="E8" s="16" t="s">
        <v>12</v>
      </c>
      <c r="F8" s="16"/>
      <c r="G8" s="17">
        <v>176.747</v>
      </c>
      <c r="H8" s="18">
        <v>135.54</v>
      </c>
      <c r="I8" s="18">
        <v>24.93</v>
      </c>
      <c r="J8" s="18">
        <v>16.277</v>
      </c>
    </row>
    <row r="9" spans="1:10" s="12" customFormat="1" ht="15.75" customHeight="1" hidden="1">
      <c r="A9" s="19" t="s">
        <v>13</v>
      </c>
      <c r="B9" s="20"/>
      <c r="C9" s="21">
        <v>178.39</v>
      </c>
      <c r="D9" s="16" t="s">
        <v>12</v>
      </c>
      <c r="E9" s="16" t="s">
        <v>12</v>
      </c>
      <c r="F9" s="16"/>
      <c r="G9" s="17">
        <v>178.39</v>
      </c>
      <c r="H9" s="18">
        <v>135.0166</v>
      </c>
      <c r="I9" s="18">
        <v>26.03</v>
      </c>
      <c r="J9" s="18">
        <v>17.336</v>
      </c>
    </row>
    <row r="10" spans="1:10" s="12" customFormat="1" ht="15.75" customHeight="1" hidden="1">
      <c r="A10" s="19" t="s">
        <v>14</v>
      </c>
      <c r="B10" s="20"/>
      <c r="C10" s="22">
        <v>171.0558</v>
      </c>
      <c r="D10" s="16" t="s">
        <v>12</v>
      </c>
      <c r="E10" s="16" t="s">
        <v>12</v>
      </c>
      <c r="F10" s="16"/>
      <c r="G10" s="17">
        <v>171.0558</v>
      </c>
      <c r="H10" s="18">
        <v>126.5058</v>
      </c>
      <c r="I10" s="18">
        <v>27.71</v>
      </c>
      <c r="J10" s="18">
        <v>16.84</v>
      </c>
    </row>
    <row r="11" spans="1:10" s="12" customFormat="1" ht="15.75" customHeight="1" hidden="1">
      <c r="A11" s="19" t="s">
        <v>15</v>
      </c>
      <c r="B11" s="20"/>
      <c r="C11" s="22">
        <v>175.96339999999998</v>
      </c>
      <c r="D11" s="16" t="s">
        <v>12</v>
      </c>
      <c r="E11" s="16" t="s">
        <v>12</v>
      </c>
      <c r="F11" s="16"/>
      <c r="G11" s="17">
        <v>175.96339999999998</v>
      </c>
      <c r="H11" s="18">
        <v>131.7534</v>
      </c>
      <c r="I11" s="18">
        <v>28.2</v>
      </c>
      <c r="J11" s="18">
        <v>16.01</v>
      </c>
    </row>
    <row r="12" spans="1:10" s="12" customFormat="1" ht="15.75" customHeight="1" hidden="1">
      <c r="A12" s="19" t="s">
        <v>16</v>
      </c>
      <c r="B12" s="20"/>
      <c r="C12" s="22">
        <v>189.1873</v>
      </c>
      <c r="D12" s="16" t="s">
        <v>12</v>
      </c>
      <c r="E12" s="16" t="s">
        <v>12</v>
      </c>
      <c r="F12" s="16"/>
      <c r="G12" s="17">
        <v>189.1873</v>
      </c>
      <c r="H12" s="18">
        <v>145.4573</v>
      </c>
      <c r="I12" s="18">
        <v>27.47</v>
      </c>
      <c r="J12" s="18">
        <v>16.26</v>
      </c>
    </row>
    <row r="13" spans="1:10" s="12" customFormat="1" ht="15.75" customHeight="1" hidden="1">
      <c r="A13" s="19" t="s">
        <v>17</v>
      </c>
      <c r="B13" s="20"/>
      <c r="C13" s="22">
        <v>181.22650000000002</v>
      </c>
      <c r="D13" s="16" t="s">
        <v>12</v>
      </c>
      <c r="E13" s="16" t="s">
        <v>12</v>
      </c>
      <c r="F13" s="16"/>
      <c r="G13" s="17">
        <v>181.22650000000002</v>
      </c>
      <c r="H13" s="18">
        <v>134.9665</v>
      </c>
      <c r="I13" s="18">
        <v>28.61</v>
      </c>
      <c r="J13" s="18">
        <v>17.65</v>
      </c>
    </row>
    <row r="14" spans="1:10" s="12" customFormat="1" ht="15.75" customHeight="1" hidden="1">
      <c r="A14" s="19"/>
      <c r="B14" s="20"/>
      <c r="C14" s="22"/>
      <c r="D14" s="16"/>
      <c r="E14" s="16"/>
      <c r="F14" s="16"/>
      <c r="G14" s="17"/>
      <c r="H14" s="18"/>
      <c r="I14" s="18"/>
      <c r="J14" s="18"/>
    </row>
    <row r="15" spans="1:10" s="12" customFormat="1" ht="15.75" customHeight="1" hidden="1">
      <c r="A15" s="19" t="s">
        <v>18</v>
      </c>
      <c r="B15" s="20"/>
      <c r="C15" s="22">
        <v>180.33659999999998</v>
      </c>
      <c r="D15" s="16" t="s">
        <v>12</v>
      </c>
      <c r="E15" s="16" t="s">
        <v>12</v>
      </c>
      <c r="F15" s="16"/>
      <c r="G15" s="17">
        <v>180.33659999999998</v>
      </c>
      <c r="H15" s="18">
        <v>135.0666</v>
      </c>
      <c r="I15" s="18">
        <v>29.13</v>
      </c>
      <c r="J15" s="18">
        <v>16.14</v>
      </c>
    </row>
    <row r="16" spans="1:10" s="12" customFormat="1" ht="15.75" customHeight="1" hidden="1">
      <c r="A16" s="19" t="s">
        <v>19</v>
      </c>
      <c r="B16" s="20"/>
      <c r="C16" s="22">
        <v>168.82332618649727</v>
      </c>
      <c r="D16" s="16" t="s">
        <v>12</v>
      </c>
      <c r="E16" s="16" t="s">
        <v>12</v>
      </c>
      <c r="F16" s="16"/>
      <c r="G16" s="17">
        <v>168.82332618649727</v>
      </c>
      <c r="H16" s="18">
        <v>122.5536</v>
      </c>
      <c r="I16" s="18">
        <v>29.25102618649726</v>
      </c>
      <c r="J16" s="18">
        <v>17.0187</v>
      </c>
    </row>
    <row r="17" spans="1:10" ht="15.75" customHeight="1" hidden="1">
      <c r="A17" s="19" t="s">
        <v>20</v>
      </c>
      <c r="B17" s="20"/>
      <c r="C17" s="22">
        <v>168.71</v>
      </c>
      <c r="D17" s="16" t="s">
        <v>12</v>
      </c>
      <c r="E17" s="16" t="s">
        <v>12</v>
      </c>
      <c r="F17" s="16"/>
      <c r="G17" s="17">
        <v>168.71</v>
      </c>
      <c r="H17" s="23">
        <v>120.5162</v>
      </c>
      <c r="I17" s="23">
        <v>30.962041453945602</v>
      </c>
      <c r="J17" s="23">
        <v>17.225428090227187</v>
      </c>
    </row>
    <row r="18" spans="1:10" ht="15.75" customHeight="1" hidden="1">
      <c r="A18" s="19" t="s">
        <v>21</v>
      </c>
      <c r="B18" s="20"/>
      <c r="C18" s="22">
        <v>178.2</v>
      </c>
      <c r="D18" s="16">
        <v>121.46</v>
      </c>
      <c r="E18" s="16">
        <v>56.74</v>
      </c>
      <c r="F18" s="16"/>
      <c r="G18" s="17">
        <f>SUM(H18:J18)</f>
        <v>178.199</v>
      </c>
      <c r="H18" s="23">
        <v>123.17</v>
      </c>
      <c r="I18" s="23">
        <v>36.33</v>
      </c>
      <c r="J18" s="23">
        <v>18.699</v>
      </c>
    </row>
    <row r="19" spans="1:10" s="24" customFormat="1" ht="15.75" customHeight="1" hidden="1">
      <c r="A19" s="19" t="s">
        <v>22</v>
      </c>
      <c r="B19" s="20"/>
      <c r="C19" s="22">
        <v>184.86</v>
      </c>
      <c r="D19" s="16">
        <v>129.98</v>
      </c>
      <c r="E19" s="16">
        <v>54.88</v>
      </c>
      <c r="F19" s="16"/>
      <c r="G19" s="17">
        <v>184.8556</v>
      </c>
      <c r="H19" s="23">
        <v>130.1176</v>
      </c>
      <c r="I19" s="23">
        <v>37.34</v>
      </c>
      <c r="J19" s="23">
        <v>17.398</v>
      </c>
    </row>
    <row r="20" spans="1:10" s="24" customFormat="1" ht="15.75" customHeight="1" hidden="1">
      <c r="A20" s="19"/>
      <c r="B20" s="20"/>
      <c r="C20" s="22"/>
      <c r="D20" s="16"/>
      <c r="E20" s="16"/>
      <c r="F20" s="16"/>
      <c r="G20" s="17"/>
      <c r="H20" s="23"/>
      <c r="I20" s="23"/>
      <c r="J20" s="23"/>
    </row>
    <row r="21" spans="1:13" s="24" customFormat="1" ht="15.75" customHeight="1" hidden="1">
      <c r="A21" s="19" t="s">
        <v>23</v>
      </c>
      <c r="B21" s="20"/>
      <c r="C21" s="22">
        <f>SUM(D21:E21)</f>
        <v>187.01</v>
      </c>
      <c r="D21" s="16">
        <v>132.64</v>
      </c>
      <c r="E21" s="16">
        <v>54.37</v>
      </c>
      <c r="F21" s="16"/>
      <c r="G21" s="17">
        <f>SUM(H21:J21)</f>
        <v>187.01</v>
      </c>
      <c r="H21" s="23">
        <v>134.1</v>
      </c>
      <c r="I21" s="23">
        <v>35.25</v>
      </c>
      <c r="J21" s="23">
        <v>17.66</v>
      </c>
      <c r="K21" s="25"/>
      <c r="L21" s="25"/>
      <c r="M21" s="25"/>
    </row>
    <row r="22" spans="1:13" s="24" customFormat="1" ht="15.75" customHeight="1" hidden="1">
      <c r="A22" s="19" t="s">
        <v>24</v>
      </c>
      <c r="B22" s="20"/>
      <c r="C22" s="22">
        <v>176.01</v>
      </c>
      <c r="D22" s="16">
        <v>122.19</v>
      </c>
      <c r="E22" s="16">
        <v>53.82</v>
      </c>
      <c r="F22" s="16"/>
      <c r="G22" s="17">
        <v>176.01</v>
      </c>
      <c r="H22" s="23">
        <v>124.34</v>
      </c>
      <c r="I22" s="23">
        <v>35.59</v>
      </c>
      <c r="J22" s="23">
        <v>16.08</v>
      </c>
      <c r="K22" s="25"/>
      <c r="L22" s="25"/>
      <c r="M22" s="25"/>
    </row>
    <row r="23" spans="1:13" s="30" customFormat="1" ht="15.75" customHeight="1" hidden="1">
      <c r="A23" s="26" t="s">
        <v>25</v>
      </c>
      <c r="B23" s="27"/>
      <c r="C23" s="22">
        <v>177.9</v>
      </c>
      <c r="D23" s="28">
        <v>122.47</v>
      </c>
      <c r="E23" s="28">
        <v>55.43</v>
      </c>
      <c r="F23" s="28"/>
      <c r="G23" s="17">
        <v>177.9</v>
      </c>
      <c r="H23" s="18">
        <v>126.04</v>
      </c>
      <c r="I23" s="18">
        <v>35.32</v>
      </c>
      <c r="J23" s="18">
        <v>16.54</v>
      </c>
      <c r="K23" s="29">
        <f>H23/$G$23*100</f>
        <v>70.84879145587408</v>
      </c>
      <c r="L23" s="29">
        <f>I23/$G$23*100</f>
        <v>19.853850477796513</v>
      </c>
      <c r="M23" s="29">
        <f>J23/$G$23*100</f>
        <v>9.297358066329398</v>
      </c>
    </row>
    <row r="24" spans="1:10" s="24" customFormat="1" ht="34.5" customHeight="1">
      <c r="A24" s="19">
        <v>94</v>
      </c>
      <c r="B24" s="20"/>
      <c r="C24" s="22">
        <v>179.5819</v>
      </c>
      <c r="D24" s="16">
        <v>124.2895</v>
      </c>
      <c r="E24" s="16">
        <v>55.2924</v>
      </c>
      <c r="F24" s="16">
        <v>0</v>
      </c>
      <c r="G24" s="17">
        <v>179.5796</v>
      </c>
      <c r="H24" s="23">
        <v>128.81</v>
      </c>
      <c r="I24" s="23">
        <v>35.3242</v>
      </c>
      <c r="J24" s="23">
        <v>15.44</v>
      </c>
    </row>
    <row r="25" spans="1:10" s="24" customFormat="1" ht="34.5" customHeight="1">
      <c r="A25" s="19">
        <v>95</v>
      </c>
      <c r="B25" s="20"/>
      <c r="C25" s="22">
        <v>174.1173</v>
      </c>
      <c r="D25" s="16">
        <v>118.9494</v>
      </c>
      <c r="E25" s="16">
        <v>55.163700000000006</v>
      </c>
      <c r="F25" s="16">
        <v>0.0042</v>
      </c>
      <c r="G25" s="17">
        <v>174.11729999999997</v>
      </c>
      <c r="H25" s="23">
        <v>122.38369999999999</v>
      </c>
      <c r="I25" s="23">
        <v>35.9761</v>
      </c>
      <c r="J25" s="23">
        <v>15.75</v>
      </c>
    </row>
    <row r="26" spans="1:10" s="24" customFormat="1" ht="34.5" customHeight="1">
      <c r="A26" s="19">
        <v>96</v>
      </c>
      <c r="B26" s="20"/>
      <c r="C26" s="22">
        <v>185.7671</v>
      </c>
      <c r="D26" s="16">
        <v>127.4207</v>
      </c>
      <c r="E26" s="16">
        <v>58.341899999999995</v>
      </c>
      <c r="F26" s="16">
        <v>0.0045</v>
      </c>
      <c r="G26" s="17">
        <v>185.7671</v>
      </c>
      <c r="H26" s="23">
        <v>133.5904</v>
      </c>
      <c r="I26" s="23">
        <v>35.7343</v>
      </c>
      <c r="J26" s="23">
        <v>16.4424</v>
      </c>
    </row>
    <row r="27" spans="1:10" s="24" customFormat="1" ht="34.5" customHeight="1">
      <c r="A27" s="19">
        <v>97</v>
      </c>
      <c r="B27" s="20"/>
      <c r="C27" s="22">
        <v>179.84949999999998</v>
      </c>
      <c r="D27" s="16">
        <v>121.5219</v>
      </c>
      <c r="E27" s="16">
        <v>58.3193</v>
      </c>
      <c r="F27" s="16">
        <v>0.0083</v>
      </c>
      <c r="G27" s="17">
        <v>179.84949999999998</v>
      </c>
      <c r="H27" s="23">
        <v>129.6011</v>
      </c>
      <c r="I27" s="23">
        <v>33.57299999999999</v>
      </c>
      <c r="J27" s="23">
        <v>16.6754</v>
      </c>
    </row>
    <row r="28" spans="1:10" s="24" customFormat="1" ht="34.5" customHeight="1">
      <c r="A28" s="19">
        <v>98</v>
      </c>
      <c r="B28" s="20"/>
      <c r="C28" s="22">
        <v>180.9171</v>
      </c>
      <c r="D28" s="16">
        <v>122.751</v>
      </c>
      <c r="E28" s="16">
        <v>58.15882426</v>
      </c>
      <c r="F28" s="16">
        <v>0.0073</v>
      </c>
      <c r="G28" s="17">
        <v>180.9171</v>
      </c>
      <c r="H28" s="23">
        <v>131.7023</v>
      </c>
      <c r="I28" s="23">
        <v>33.70131384</v>
      </c>
      <c r="J28" s="23">
        <v>15.513499999999999</v>
      </c>
    </row>
    <row r="29" spans="1:10" s="24" customFormat="1" ht="34.5" customHeight="1">
      <c r="A29" s="19">
        <v>99</v>
      </c>
      <c r="B29" s="20"/>
      <c r="C29" s="22">
        <v>170.71640972999998</v>
      </c>
      <c r="D29" s="16">
        <v>113.35288616</v>
      </c>
      <c r="E29" s="16">
        <v>57.35651069</v>
      </c>
      <c r="F29" s="16">
        <v>0.00701288</v>
      </c>
      <c r="G29" s="17">
        <v>170.71640973</v>
      </c>
      <c r="H29" s="23">
        <v>122.0517</v>
      </c>
      <c r="I29" s="23">
        <v>32.63650973</v>
      </c>
      <c r="J29" s="23">
        <v>16.0282</v>
      </c>
    </row>
    <row r="30" spans="1:10" s="24" customFormat="1" ht="34.5" customHeight="1">
      <c r="A30" s="19">
        <v>100</v>
      </c>
      <c r="B30" s="20"/>
      <c r="C30" s="22">
        <v>172.25410973</v>
      </c>
      <c r="D30" s="16">
        <v>115.01159931999999</v>
      </c>
      <c r="E30" s="16">
        <v>57.15251069</v>
      </c>
      <c r="F30" s="16">
        <v>0.08316469</v>
      </c>
      <c r="G30" s="17">
        <v>172.25410973</v>
      </c>
      <c r="H30" s="23">
        <v>124.35</v>
      </c>
      <c r="I30" s="23">
        <v>32.384109730000006</v>
      </c>
      <c r="J30" s="23">
        <v>15.52</v>
      </c>
    </row>
    <row r="31" spans="1:10" s="24" customFormat="1" ht="34.5" customHeight="1">
      <c r="A31" s="19">
        <v>101</v>
      </c>
      <c r="B31" s="20"/>
      <c r="C31" s="22">
        <v>173.17</v>
      </c>
      <c r="D31" s="16">
        <v>116.28458616</v>
      </c>
      <c r="E31" s="16">
        <v>56.81</v>
      </c>
      <c r="F31" s="16">
        <v>0.07701288</v>
      </c>
      <c r="G31" s="31">
        <v>173.17</v>
      </c>
      <c r="H31" s="23">
        <v>125.14</v>
      </c>
      <c r="I31" s="23">
        <v>31.93</v>
      </c>
      <c r="J31" s="23">
        <v>16.1</v>
      </c>
    </row>
    <row r="32" spans="1:17" s="24" customFormat="1" ht="34.5" customHeight="1">
      <c r="A32" s="19">
        <v>102</v>
      </c>
      <c r="B32" s="32"/>
      <c r="C32" s="22">
        <f>17306.6357880982/100</f>
        <v>173.066357880982</v>
      </c>
      <c r="D32" s="16">
        <f>11687.8504090982/100</f>
        <v>116.878504090982</v>
      </c>
      <c r="E32" s="16">
        <f>5611.045967/100</f>
        <v>56.11045967</v>
      </c>
      <c r="F32" s="16">
        <f>7.74468/100</f>
        <v>0.0774468</v>
      </c>
      <c r="G32" s="31">
        <f>17306.6321580982/100</f>
        <v>173.066321580982</v>
      </c>
      <c r="H32" s="23">
        <f>12467.7994880982/100</f>
        <v>124.677994880982</v>
      </c>
      <c r="I32" s="23">
        <f>3199.85267/100</f>
        <v>31.998526700000003</v>
      </c>
      <c r="J32" s="23">
        <f>1638.98/100</f>
        <v>16.3898</v>
      </c>
      <c r="K32" s="33">
        <f aca="true" t="shared" si="0" ref="K32:Q32">D32/$C$32*100</f>
        <v>67.53392486098282</v>
      </c>
      <c r="L32" s="33">
        <f t="shared" si="0"/>
        <v>32.42135580653245</v>
      </c>
      <c r="M32" s="33">
        <f t="shared" si="0"/>
        <v>0.04474977167616844</v>
      </c>
      <c r="N32" s="33">
        <f t="shared" si="0"/>
        <v>99.9999790253863</v>
      </c>
      <c r="O32" s="33">
        <f t="shared" si="0"/>
        <v>72.04057241831093</v>
      </c>
      <c r="P32" s="33">
        <f t="shared" si="0"/>
        <v>18.489166289617902</v>
      </c>
      <c r="Q32" s="33">
        <f t="shared" si="0"/>
        <v>9.470240317457476</v>
      </c>
    </row>
    <row r="33" spans="1:17" s="24" customFormat="1" ht="34.5" customHeight="1">
      <c r="A33" s="19">
        <v>103</v>
      </c>
      <c r="B33" s="32"/>
      <c r="C33" s="22">
        <v>177.4031</v>
      </c>
      <c r="D33" s="16">
        <v>122.1376</v>
      </c>
      <c r="E33" s="16">
        <v>55.1872</v>
      </c>
      <c r="F33" s="16">
        <v>0.0783</v>
      </c>
      <c r="G33" s="31">
        <v>177.4031</v>
      </c>
      <c r="H33" s="23">
        <v>130.4601</v>
      </c>
      <c r="I33" s="23">
        <v>30.5855</v>
      </c>
      <c r="J33" s="23">
        <v>16.3575</v>
      </c>
      <c r="K33" s="33"/>
      <c r="L33" s="33"/>
      <c r="M33" s="33"/>
      <c r="N33" s="33"/>
      <c r="O33" s="33"/>
      <c r="P33" s="33"/>
      <c r="Q33" s="33"/>
    </row>
    <row r="34" spans="1:17" s="24" customFormat="1" ht="34.5" customHeight="1">
      <c r="A34" s="19"/>
      <c r="B34" s="20"/>
      <c r="C34" s="62"/>
      <c r="D34" s="62"/>
      <c r="E34" s="62"/>
      <c r="F34" s="62"/>
      <c r="G34" s="62"/>
      <c r="H34" s="62"/>
      <c r="I34" s="62"/>
      <c r="J34" s="62"/>
      <c r="K34" s="62">
        <f aca="true" t="shared" si="1" ref="K34:Q34">SUM(K35:K36)</f>
        <v>0</v>
      </c>
      <c r="L34" s="61">
        <f t="shared" si="1"/>
        <v>0</v>
      </c>
      <c r="M34" s="61">
        <f t="shared" si="1"/>
        <v>0</v>
      </c>
      <c r="N34" s="61">
        <f t="shared" si="1"/>
        <v>0</v>
      </c>
      <c r="O34" s="61">
        <f t="shared" si="1"/>
        <v>0</v>
      </c>
      <c r="P34" s="61">
        <f t="shared" si="1"/>
        <v>0</v>
      </c>
      <c r="Q34" s="61">
        <f t="shared" si="1"/>
        <v>0</v>
      </c>
    </row>
    <row r="35" spans="1:10" s="24" customFormat="1" ht="39.75" customHeight="1">
      <c r="A35" s="97" t="s">
        <v>26</v>
      </c>
      <c r="B35" s="98"/>
      <c r="C35" s="34">
        <v>177.3197</v>
      </c>
      <c r="D35" s="35">
        <v>122.0924</v>
      </c>
      <c r="E35" s="35">
        <v>55.159</v>
      </c>
      <c r="F35" s="35">
        <v>0.0683</v>
      </c>
      <c r="G35" s="36">
        <v>177.3197</v>
      </c>
      <c r="H35" s="37">
        <v>130.4601</v>
      </c>
      <c r="I35" s="38">
        <v>30.5023</v>
      </c>
      <c r="J35" s="38">
        <v>16.3573</v>
      </c>
    </row>
    <row r="36" spans="1:10" ht="34.5" customHeight="1">
      <c r="A36" s="63" t="s">
        <v>27</v>
      </c>
      <c r="B36" s="39"/>
      <c r="C36" s="40">
        <v>0.0834</v>
      </c>
      <c r="D36" s="41">
        <v>0.0452</v>
      </c>
      <c r="E36" s="41">
        <v>0.0282</v>
      </c>
      <c r="F36" s="41">
        <v>0.01</v>
      </c>
      <c r="G36" s="42">
        <v>0.0834</v>
      </c>
      <c r="H36" s="43">
        <v>0</v>
      </c>
      <c r="I36" s="43">
        <v>0.0832</v>
      </c>
      <c r="J36" s="41">
        <v>0.0002</v>
      </c>
    </row>
    <row r="37" spans="1:10" ht="15.75" customHeight="1">
      <c r="A37" s="44" t="s">
        <v>28</v>
      </c>
      <c r="B37" s="45"/>
      <c r="C37" s="45"/>
      <c r="D37" s="45"/>
      <c r="E37" s="45"/>
      <c r="F37" s="45"/>
      <c r="G37" s="46"/>
      <c r="H37" s="47"/>
      <c r="I37" s="48"/>
      <c r="J37" s="49"/>
    </row>
    <row r="38" spans="1:10" s="56" customFormat="1" ht="15.75" customHeight="1">
      <c r="A38" s="50" t="s">
        <v>31</v>
      </c>
      <c r="B38" s="51"/>
      <c r="C38" s="45"/>
      <c r="D38" s="45"/>
      <c r="E38" s="52"/>
      <c r="F38" s="52"/>
      <c r="G38" s="53"/>
      <c r="H38" s="54"/>
      <c r="I38" s="55"/>
      <c r="J38" s="53"/>
    </row>
    <row r="39" ht="15">
      <c r="A39" s="56" t="s">
        <v>32</v>
      </c>
    </row>
    <row r="40" spans="1:4" s="58" customFormat="1" ht="15.75" customHeight="1">
      <c r="A40" s="50" t="s">
        <v>29</v>
      </c>
      <c r="B40" s="50"/>
      <c r="C40" s="57"/>
      <c r="D40" s="57"/>
    </row>
    <row r="41" spans="1:2" s="58" customFormat="1" ht="15.75" customHeight="1">
      <c r="A41" s="59" t="s">
        <v>30</v>
      </c>
      <c r="B41" s="57"/>
    </row>
    <row r="42" spans="8:10" ht="15">
      <c r="H42" s="24"/>
      <c r="I42" s="24"/>
      <c r="J42" s="24"/>
    </row>
    <row r="43" spans="8:10" ht="15">
      <c r="H43" s="25"/>
      <c r="I43" s="25"/>
      <c r="J43" s="25"/>
    </row>
    <row r="44" spans="8:10" ht="15">
      <c r="H44" s="33"/>
      <c r="I44" s="33"/>
      <c r="J44" s="33"/>
    </row>
    <row r="45" spans="8:10" ht="15">
      <c r="H45" s="24"/>
      <c r="I45" s="24"/>
      <c r="J45" s="24"/>
    </row>
    <row r="46" spans="8:10" ht="15">
      <c r="H46" s="60"/>
      <c r="I46" s="60"/>
      <c r="J46" s="60"/>
    </row>
    <row r="47" spans="8:10" ht="15">
      <c r="H47" s="24"/>
      <c r="I47" s="24"/>
      <c r="J47" s="24"/>
    </row>
  </sheetData>
  <sheetProtection/>
  <mergeCells count="8">
    <mergeCell ref="A35:B35"/>
    <mergeCell ref="A1:J1"/>
    <mergeCell ref="A3:J3"/>
    <mergeCell ref="I4:J4"/>
    <mergeCell ref="I5:J5"/>
    <mergeCell ref="A6:B7"/>
    <mergeCell ref="C6:F6"/>
    <mergeCell ref="H6:I6"/>
  </mergeCells>
  <printOptions/>
  <pageMargins left="0.8267716535433072" right="0.62992125984251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梁碧玲</cp:lastModifiedBy>
  <cp:lastPrinted>2016-06-14T06:29:45Z</cp:lastPrinted>
  <dcterms:created xsi:type="dcterms:W3CDTF">2015-06-22T08:20:55Z</dcterms:created>
  <dcterms:modified xsi:type="dcterms:W3CDTF">2016-08-11T02:49:29Z</dcterms:modified>
  <cp:category/>
  <cp:version/>
  <cp:contentType/>
  <cp:contentStatus/>
</cp:coreProperties>
</file>